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ra029075\Documents\03 Chris\Autocross\BMC\"/>
    </mc:Choice>
  </mc:AlternateContent>
  <bookViews>
    <workbookView xWindow="0" yWindow="0" windowWidth="24000" windowHeight="9600"/>
  </bookViews>
  <sheets>
    <sheet name="Miata Tech &amp; Classing" sheetId="1" r:id="rId1"/>
    <sheet name="Non-Miata Tech &amp; Classing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2" l="1"/>
  <c r="B90" i="2"/>
  <c r="B87" i="2"/>
  <c r="B86" i="2"/>
  <c r="B88" i="2" s="1"/>
  <c r="B85" i="2"/>
  <c r="B82" i="2"/>
  <c r="B81" i="2"/>
  <c r="B80" i="2"/>
  <c r="B79" i="2"/>
  <c r="B78" i="2"/>
  <c r="B77" i="2"/>
  <c r="B76" i="2"/>
  <c r="B75" i="2"/>
  <c r="B83" i="2" s="1"/>
  <c r="B72" i="2"/>
  <c r="B71" i="2"/>
  <c r="B70" i="2"/>
  <c r="B69" i="2"/>
  <c r="B68" i="2"/>
  <c r="B67" i="2"/>
  <c r="B66" i="2"/>
  <c r="B65" i="2"/>
  <c r="B64" i="2"/>
  <c r="B73" i="2" s="1"/>
  <c r="K60" i="2"/>
  <c r="F60" i="2"/>
  <c r="B59" i="2"/>
  <c r="B58" i="2"/>
  <c r="B57" i="2"/>
  <c r="B56" i="2"/>
  <c r="B60" i="2" s="1"/>
  <c r="B52" i="2" s="1"/>
  <c r="B55" i="2"/>
  <c r="B50" i="2"/>
  <c r="I60" i="2" s="1"/>
  <c r="B86" i="1"/>
  <c r="B85" i="1"/>
  <c r="B87" i="1" s="1"/>
  <c r="B81" i="1"/>
  <c r="B82" i="1" s="1"/>
  <c r="B78" i="1"/>
  <c r="B79" i="1" s="1"/>
  <c r="B75" i="1"/>
  <c r="B74" i="1"/>
  <c r="B73" i="1"/>
  <c r="B72" i="1"/>
  <c r="B71" i="1"/>
  <c r="B76" i="1" s="1"/>
  <c r="B68" i="1"/>
  <c r="B67" i="1"/>
  <c r="B66" i="1"/>
  <c r="B65" i="1"/>
  <c r="B63" i="1"/>
  <c r="B61" i="1"/>
  <c r="B60" i="1"/>
  <c r="B59" i="1"/>
  <c r="B69" i="1" s="1"/>
  <c r="B55" i="1"/>
  <c r="B54" i="1"/>
  <c r="B56" i="1" s="1"/>
  <c r="B53" i="1"/>
  <c r="B50" i="1" l="1"/>
  <c r="B46" i="1" s="1"/>
</calcChain>
</file>

<file path=xl/sharedStrings.xml><?xml version="1.0" encoding="utf-8"?>
<sst xmlns="http://schemas.openxmlformats.org/spreadsheetml/2006/main" count="230" uniqueCount="156">
  <si>
    <t>HIDE ME</t>
  </si>
  <si>
    <t>Driver Name</t>
  </si>
  <si>
    <t>Car Number</t>
  </si>
  <si>
    <t>Make</t>
  </si>
  <si>
    <t>Model</t>
  </si>
  <si>
    <t>Year</t>
  </si>
  <si>
    <t>Color</t>
  </si>
  <si>
    <t>Adjusted Class 
(See Backside)</t>
  </si>
  <si>
    <t>Vehicle Safety Review (TECH)</t>
  </si>
  <si>
    <t>Wheels</t>
  </si>
  <si>
    <t>Check Item</t>
  </si>
  <si>
    <t>Tires Have OK Tread Depth, No Holes/Wires Exposed</t>
  </si>
  <si>
    <t>Rims Have No Major Bends / Cracks</t>
  </si>
  <si>
    <t>All Lugnuts On Wheels</t>
  </si>
  <si>
    <t>No Loose Wheel Bearings</t>
  </si>
  <si>
    <t>Brake Pads Have Visible Brake Material (No Worn Brakes)</t>
  </si>
  <si>
    <t>UnderHood</t>
  </si>
  <si>
    <t>Throttle Return Spring OK</t>
  </si>
  <si>
    <t>Brake Fluid In Resevoir</t>
  </si>
  <si>
    <t>Battery Secured In Place</t>
  </si>
  <si>
    <t>No Obvious Fluid Leaks / Loose Connections</t>
  </si>
  <si>
    <t>Interior</t>
  </si>
  <si>
    <t>Seatbelts Available</t>
  </si>
  <si>
    <t>Brake Pedal Firm</t>
  </si>
  <si>
    <t>Seats Are Secure / No Seat Bolts Missing</t>
  </si>
  <si>
    <t>Floormats Removed</t>
  </si>
  <si>
    <t>Loose Items Removed From Interior</t>
  </si>
  <si>
    <t>Vehicle Pass?</t>
  </si>
  <si>
    <t>Vehicle Fail?</t>
  </si>
  <si>
    <t>Tech Signature</t>
  </si>
  <si>
    <t>Final Miata Class</t>
  </si>
  <si>
    <t>Points</t>
  </si>
  <si>
    <t>Class Upgrade</t>
  </si>
  <si>
    <t>Generation</t>
  </si>
  <si>
    <t>0-6</t>
  </si>
  <si>
    <t>Street Stock</t>
  </si>
  <si>
    <t>NA</t>
  </si>
  <si>
    <t>Miata Generation</t>
  </si>
  <si>
    <t>6.25-10.75</t>
  </si>
  <si>
    <t>Modified</t>
  </si>
  <si>
    <t>NB</t>
  </si>
  <si>
    <t>Vehicle Tire Size</t>
  </si>
  <si>
    <t>11+</t>
  </si>
  <si>
    <t>Unlimited</t>
  </si>
  <si>
    <t>NC</t>
  </si>
  <si>
    <t>Total Points from Mods/Asterisk</t>
  </si>
  <si>
    <t>ND</t>
  </si>
  <si>
    <t>Tires</t>
  </si>
  <si>
    <t>Points Boxes</t>
  </si>
  <si>
    <t>T1</t>
  </si>
  <si>
    <r>
      <t xml:space="preserve">R Compound Tires (Tread Wear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100): </t>
    </r>
    <r>
      <rPr>
        <b/>
        <sz val="11"/>
        <color rgb="FFFF0000"/>
        <rFont val="Calibri"/>
        <family val="2"/>
        <scheme val="minor"/>
      </rPr>
      <t>+6</t>
    </r>
  </si>
  <si>
    <t>Tire Size Lookup Table</t>
  </si>
  <si>
    <t>T2</t>
  </si>
  <si>
    <r>
      <t xml:space="preserve">Aggressive Street Tires (Tread Wear = 101-200): </t>
    </r>
    <r>
      <rPr>
        <b/>
        <sz val="11"/>
        <color rgb="FFFF0000"/>
        <rFont val="Calibri"/>
        <family val="2"/>
        <scheme val="minor"/>
      </rPr>
      <t>+4</t>
    </r>
  </si>
  <si>
    <t>T3</t>
  </si>
  <si>
    <r>
      <t xml:space="preserve">Sport Tires (Tread Wear = 201+): </t>
    </r>
    <r>
      <rPr>
        <b/>
        <sz val="11"/>
        <color rgb="FFFF0000"/>
        <rFont val="Calibri"/>
        <family val="2"/>
        <scheme val="minor"/>
      </rPr>
      <t>+0</t>
    </r>
  </si>
  <si>
    <t>Engine</t>
  </si>
  <si>
    <t>E1</t>
  </si>
  <si>
    <r>
      <t xml:space="preserve">Catback exhasut, panel filter in stock airbox, plugs, wires: </t>
    </r>
    <r>
      <rPr>
        <b/>
        <sz val="11"/>
        <color rgb="FFFF0000"/>
        <rFont val="Calibri"/>
        <family val="2"/>
        <scheme val="minor"/>
      </rPr>
      <t>+0</t>
    </r>
  </si>
  <si>
    <t>E2</t>
  </si>
  <si>
    <r>
      <t xml:space="preserve">Non USDM OE header and/or cat delete "test pipe": </t>
    </r>
    <r>
      <rPr>
        <b/>
        <sz val="11"/>
        <color rgb="FFFF0000"/>
        <rFont val="Calibri"/>
        <family val="2"/>
        <scheme val="minor"/>
      </rPr>
      <t>+1</t>
    </r>
  </si>
  <si>
    <t>E3</t>
  </si>
  <si>
    <r>
      <t>Any internal engine mods (cam, pistons, porting, etc) including miata/miata swaps:</t>
    </r>
    <r>
      <rPr>
        <b/>
        <sz val="11"/>
        <color rgb="FFFF0000"/>
        <rFont val="Calibri"/>
        <family val="2"/>
        <scheme val="minor"/>
      </rPr>
      <t xml:space="preserve"> +4</t>
    </r>
  </si>
  <si>
    <t>E4</t>
  </si>
  <si>
    <r>
      <t xml:space="preserve">Any external engine mods (intake, intake manifold, ECU, pulley): </t>
    </r>
    <r>
      <rPr>
        <b/>
        <sz val="11"/>
        <color rgb="FFFF0000"/>
        <rFont val="Calibri"/>
        <family val="2"/>
        <scheme val="minor"/>
      </rPr>
      <t>+1</t>
    </r>
  </si>
  <si>
    <t>E5</t>
  </si>
  <si>
    <r>
      <t xml:space="preserve">Iron Block Swap: </t>
    </r>
    <r>
      <rPr>
        <b/>
        <sz val="11"/>
        <color rgb="FFFF0000"/>
        <rFont val="Calibri"/>
        <family val="2"/>
        <scheme val="minor"/>
      </rPr>
      <t>+3</t>
    </r>
  </si>
  <si>
    <t>E6</t>
  </si>
  <si>
    <r>
      <t xml:space="preserve">Aluminum Block Engine Swap: </t>
    </r>
    <r>
      <rPr>
        <b/>
        <sz val="11"/>
        <color rgb="FFFF0000"/>
        <rFont val="Calibri"/>
        <family val="2"/>
        <scheme val="minor"/>
      </rPr>
      <t>+5</t>
    </r>
  </si>
  <si>
    <t>E7</t>
  </si>
  <si>
    <r>
      <t xml:space="preserve">Forced Induction (including OEM Mazdaspeed): </t>
    </r>
    <r>
      <rPr>
        <b/>
        <sz val="11"/>
        <color rgb="FFFF0000"/>
        <rFont val="Calibri"/>
        <family val="2"/>
        <scheme val="minor"/>
      </rPr>
      <t>+4</t>
    </r>
  </si>
  <si>
    <t>E8</t>
  </si>
  <si>
    <r>
      <t xml:space="preserve">2001 - 2005 VVT: </t>
    </r>
    <r>
      <rPr>
        <b/>
        <sz val="11"/>
        <color rgb="FFFF0000"/>
        <rFont val="Calibri"/>
        <family val="2"/>
        <scheme val="minor"/>
      </rPr>
      <t>+1</t>
    </r>
  </si>
  <si>
    <t>Suspension</t>
  </si>
  <si>
    <t>S1</t>
  </si>
  <si>
    <r>
      <t xml:space="preserve">Non Adjustable Shocks, Urethane Bushings, Chassis Brace: </t>
    </r>
    <r>
      <rPr>
        <b/>
        <sz val="11"/>
        <color rgb="FFFF0000"/>
        <rFont val="Calibri"/>
        <family val="2"/>
        <scheme val="minor"/>
      </rPr>
      <t>+0</t>
    </r>
  </si>
  <si>
    <t>S2</t>
  </si>
  <si>
    <r>
      <t xml:space="preserve">Non-Original Front or Rear Sway Bar: </t>
    </r>
    <r>
      <rPr>
        <b/>
        <sz val="11"/>
        <color rgb="FFFF0000"/>
        <rFont val="Calibri"/>
        <family val="2"/>
        <scheme val="minor"/>
      </rPr>
      <t>+0.5</t>
    </r>
  </si>
  <si>
    <t>S3</t>
  </si>
  <si>
    <r>
      <t xml:space="preserve">Non-Original Springs: </t>
    </r>
    <r>
      <rPr>
        <b/>
        <sz val="11"/>
        <color rgb="FFFF0000"/>
        <rFont val="Calibri"/>
        <family val="2"/>
        <scheme val="minor"/>
      </rPr>
      <t>+0.5</t>
    </r>
  </si>
  <si>
    <t>S4</t>
  </si>
  <si>
    <r>
      <t xml:space="preserve">Adjustable Dampening Shocks: </t>
    </r>
    <r>
      <rPr>
        <b/>
        <sz val="11"/>
        <color rgb="FFFF0000"/>
        <rFont val="Calibri"/>
        <family val="2"/>
        <scheme val="minor"/>
      </rPr>
      <t>+1</t>
    </r>
  </si>
  <si>
    <t>S5</t>
  </si>
  <si>
    <r>
      <t xml:space="preserve">Adjustable Ride Height: </t>
    </r>
    <r>
      <rPr>
        <b/>
        <sz val="11"/>
        <color rgb="FFFF0000"/>
        <rFont val="Calibri"/>
        <family val="2"/>
        <scheme val="minor"/>
      </rPr>
      <t>+1</t>
    </r>
  </si>
  <si>
    <t>Drivetrain</t>
  </si>
  <si>
    <t>D1</t>
  </si>
  <si>
    <r>
      <t xml:space="preserve">Any Limited Slip Differential Including OE Viscous/Torsen Units: </t>
    </r>
    <r>
      <rPr>
        <b/>
        <sz val="11"/>
        <color rgb="FFFF0000"/>
        <rFont val="Calibri"/>
        <family val="2"/>
        <scheme val="minor"/>
      </rPr>
      <t>+1</t>
    </r>
  </si>
  <si>
    <t>Brakes</t>
  </si>
  <si>
    <t>B1</t>
  </si>
  <si>
    <r>
      <t xml:space="preserve">Upgraded Calipers/Pads/Rotors: </t>
    </r>
    <r>
      <rPr>
        <b/>
        <sz val="11"/>
        <color rgb="FFFF0000"/>
        <rFont val="Calibri"/>
        <family val="2"/>
        <scheme val="minor"/>
      </rPr>
      <t>+0</t>
    </r>
  </si>
  <si>
    <t>Weight</t>
  </si>
  <si>
    <t>W1</t>
  </si>
  <si>
    <r>
      <t xml:space="preserve">Removal of soft top: </t>
    </r>
    <r>
      <rPr>
        <b/>
        <sz val="11"/>
        <color rgb="FFFF0000"/>
        <rFont val="Calibri"/>
        <family val="2"/>
        <scheme val="minor"/>
      </rPr>
      <t>+0.25</t>
    </r>
  </si>
  <si>
    <t>W2</t>
  </si>
  <si>
    <r>
      <t xml:space="preserve">Removal of front and/or rear bumper supports: </t>
    </r>
    <r>
      <rPr>
        <b/>
        <sz val="11"/>
        <color rgb="FFFF0000"/>
        <rFont val="Calibri"/>
        <family val="2"/>
        <scheme val="minor"/>
      </rPr>
      <t>+0.25</t>
    </r>
  </si>
  <si>
    <t>Final Adjusted Class</t>
  </si>
  <si>
    <t>Please review with Tech for Base Class</t>
  </si>
  <si>
    <t>TTA</t>
  </si>
  <si>
    <t>Base Class Tire Size</t>
  </si>
  <si>
    <t>TTB</t>
  </si>
  <si>
    <t>Asterisk Points (*=7, **=14)</t>
  </si>
  <si>
    <t>0-19</t>
  </si>
  <si>
    <t>+0 Class</t>
  </si>
  <si>
    <t>TTC</t>
  </si>
  <si>
    <t>20-39</t>
  </si>
  <si>
    <t>+1 Class</t>
  </si>
  <si>
    <t>TTD</t>
  </si>
  <si>
    <t>40-59</t>
  </si>
  <si>
    <t>+2 Class</t>
  </si>
  <si>
    <t>TTE</t>
  </si>
  <si>
    <t>60-79</t>
  </si>
  <si>
    <t>+3 Class</t>
  </si>
  <si>
    <t>TTF</t>
  </si>
  <si>
    <t>80+</t>
  </si>
  <si>
    <t>+4 Class</t>
  </si>
  <si>
    <r>
      <t xml:space="preserve">R Compound Tires (Tread Wear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140): </t>
    </r>
    <r>
      <rPr>
        <b/>
        <sz val="11"/>
        <color rgb="FFFF0000"/>
        <rFont val="Calibri"/>
        <family val="2"/>
        <scheme val="minor"/>
      </rPr>
      <t>+10</t>
    </r>
  </si>
  <si>
    <r>
      <t xml:space="preserve">Aggressive Street Tires (Tread Wear = 141-200): </t>
    </r>
    <r>
      <rPr>
        <b/>
        <sz val="11"/>
        <color rgb="FFFF0000"/>
        <rFont val="Calibri"/>
        <family val="2"/>
        <scheme val="minor"/>
      </rPr>
      <t>+5</t>
    </r>
  </si>
  <si>
    <r>
      <t xml:space="preserve">Sport Tires (Tread Wear = 201 - 350): </t>
    </r>
    <r>
      <rPr>
        <b/>
        <sz val="11"/>
        <color rgb="FFFF0000"/>
        <rFont val="Calibri"/>
        <family val="2"/>
        <scheme val="minor"/>
      </rPr>
      <t>+0</t>
    </r>
  </si>
  <si>
    <t>T4</t>
  </si>
  <si>
    <r>
      <t xml:space="preserve">Base Tires (Tread Wear 350+): </t>
    </r>
    <r>
      <rPr>
        <b/>
        <sz val="11"/>
        <color rgb="FFFF0000"/>
        <rFont val="Calibri"/>
        <family val="2"/>
        <scheme val="minor"/>
      </rPr>
      <t>-2</t>
    </r>
  </si>
  <si>
    <t>T5</t>
  </si>
  <si>
    <t>Tire Size Credit / Penalty</t>
  </si>
  <si>
    <t>Actual Size</t>
  </si>
  <si>
    <t>-</t>
  </si>
  <si>
    <t>Base Size</t>
  </si>
  <si>
    <t>=</t>
  </si>
  <si>
    <t>mm difference</t>
  </si>
  <si>
    <t>10mm +1pts, 20mm +4pts, 30mm + 7pts, 40mm or more +10pts</t>
  </si>
  <si>
    <t>-10mm -1pts, -20mm -4pts, -30mm or more -7pts</t>
  </si>
  <si>
    <r>
      <t xml:space="preserve">Aftermarket Air Intake (air filter alone +0): </t>
    </r>
    <r>
      <rPr>
        <b/>
        <sz val="11"/>
        <color rgb="FFFF0000"/>
        <rFont val="Calibri"/>
        <family val="2"/>
        <scheme val="minor"/>
      </rPr>
      <t>+1</t>
    </r>
  </si>
  <si>
    <r>
      <t xml:space="preserve">Catback Exhaust Only: </t>
    </r>
    <r>
      <rPr>
        <b/>
        <sz val="11"/>
        <color rgb="FFFF0000"/>
        <rFont val="Calibri"/>
        <family val="2"/>
        <scheme val="minor"/>
      </rPr>
      <t>+2</t>
    </r>
  </si>
  <si>
    <r>
      <t>Full Exhaust (Don't take points for "</t>
    </r>
    <r>
      <rPr>
        <b/>
        <i/>
        <sz val="11"/>
        <color theme="1"/>
        <rFont val="Calibri"/>
        <family val="2"/>
        <scheme val="minor"/>
      </rPr>
      <t>E2</t>
    </r>
    <r>
      <rPr>
        <sz val="11"/>
        <color theme="1"/>
        <rFont val="Calibri"/>
        <family val="2"/>
        <scheme val="minor"/>
      </rPr>
      <t xml:space="preserve"> Catback Exhaust Only"):</t>
    </r>
    <r>
      <rPr>
        <b/>
        <sz val="11"/>
        <color rgb="FFFF0000"/>
        <rFont val="Calibri"/>
        <family val="2"/>
        <scheme val="minor"/>
      </rPr>
      <t xml:space="preserve"> +4</t>
    </r>
  </si>
  <si>
    <r>
      <t xml:space="preserve">Aftermarket Tune (Handheld Tuner, Dyno Tune, etc): </t>
    </r>
    <r>
      <rPr>
        <b/>
        <sz val="11"/>
        <color rgb="FFFF0000"/>
        <rFont val="Calibri"/>
        <family val="2"/>
        <scheme val="minor"/>
      </rPr>
      <t>+5</t>
    </r>
  </si>
  <si>
    <r>
      <t xml:space="preserve">Forced Induction (OEM / Stock): </t>
    </r>
    <r>
      <rPr>
        <b/>
        <sz val="11"/>
        <color rgb="FFFF0000"/>
        <rFont val="Calibri"/>
        <family val="2"/>
        <scheme val="minor"/>
      </rPr>
      <t>+3</t>
    </r>
  </si>
  <si>
    <r>
      <t xml:space="preserve">Forced Induction (Aftermarket): </t>
    </r>
    <r>
      <rPr>
        <b/>
        <sz val="11"/>
        <color rgb="FFFF0000"/>
        <rFont val="Calibri"/>
        <family val="2"/>
        <scheme val="minor"/>
      </rPr>
      <t>+10</t>
    </r>
  </si>
  <si>
    <r>
      <t xml:space="preserve">Engine Swap: </t>
    </r>
    <r>
      <rPr>
        <b/>
        <sz val="11"/>
        <color rgb="FFFF0000"/>
        <rFont val="Calibri"/>
        <family val="2"/>
        <scheme val="minor"/>
      </rPr>
      <t>+10</t>
    </r>
  </si>
  <si>
    <r>
      <t xml:space="preserve">Aftermarket Underdrive Pulley (not including Supercharger Pulley): </t>
    </r>
    <r>
      <rPr>
        <b/>
        <sz val="11"/>
        <color rgb="FFFF0000"/>
        <rFont val="Calibri"/>
        <family val="2"/>
        <scheme val="minor"/>
      </rPr>
      <t>+3</t>
    </r>
  </si>
  <si>
    <t>E9</t>
  </si>
  <si>
    <r>
      <t xml:space="preserve">Boost Control (supercharger pulley, boost controller, etc): </t>
    </r>
    <r>
      <rPr>
        <b/>
        <sz val="11"/>
        <color rgb="FFFF0000"/>
        <rFont val="Calibri"/>
        <family val="2"/>
        <scheme val="minor"/>
      </rPr>
      <t>+5</t>
    </r>
  </si>
  <si>
    <r>
      <t xml:space="preserve">Front Sway Bar: </t>
    </r>
    <r>
      <rPr>
        <b/>
        <sz val="11"/>
        <color rgb="FFFF0000"/>
        <rFont val="Calibri"/>
        <family val="2"/>
        <scheme val="minor"/>
      </rPr>
      <t>+1</t>
    </r>
  </si>
  <si>
    <r>
      <t xml:space="preserve">Rear Sway Bar: </t>
    </r>
    <r>
      <rPr>
        <b/>
        <sz val="11"/>
        <color rgb="FFFF0000"/>
        <rFont val="Calibri"/>
        <family val="2"/>
        <scheme val="minor"/>
      </rPr>
      <t>+2</t>
    </r>
  </si>
  <si>
    <r>
      <t xml:space="preserve">Aftermarket / Lowering Springs: </t>
    </r>
    <r>
      <rPr>
        <b/>
        <sz val="11"/>
        <color rgb="FFFF0000"/>
        <rFont val="Calibri"/>
        <family val="2"/>
        <scheme val="minor"/>
      </rPr>
      <t>+3</t>
    </r>
  </si>
  <si>
    <r>
      <t xml:space="preserve">Aftermarket Struts / Shocks: </t>
    </r>
    <r>
      <rPr>
        <b/>
        <sz val="11"/>
        <color rgb="FFFF0000"/>
        <rFont val="Calibri"/>
        <family val="2"/>
        <scheme val="minor"/>
      </rPr>
      <t>+3</t>
    </r>
  </si>
  <si>
    <r>
      <t xml:space="preserve">Adjustable Coilovers (includes springs points): </t>
    </r>
    <r>
      <rPr>
        <b/>
        <sz val="11"/>
        <color rgb="FFFF0000"/>
        <rFont val="Calibri"/>
        <family val="2"/>
        <scheme val="minor"/>
      </rPr>
      <t>+10</t>
    </r>
  </si>
  <si>
    <t>S6</t>
  </si>
  <si>
    <r>
      <t xml:space="preserve">Adjustable Caster/Camber: </t>
    </r>
    <r>
      <rPr>
        <b/>
        <sz val="11"/>
        <color rgb="FFFF0000"/>
        <rFont val="Calibri"/>
        <family val="2"/>
        <scheme val="minor"/>
      </rPr>
      <t>+5</t>
    </r>
  </si>
  <si>
    <t>S7</t>
  </si>
  <si>
    <r>
      <t xml:space="preserve">Front Strut Brace (non oem): </t>
    </r>
    <r>
      <rPr>
        <b/>
        <sz val="11"/>
        <color rgb="FFFF0000"/>
        <rFont val="Calibri"/>
        <family val="2"/>
        <scheme val="minor"/>
      </rPr>
      <t>+1</t>
    </r>
  </si>
  <si>
    <t>S8</t>
  </si>
  <si>
    <r>
      <t xml:space="preserve">Rear Strut Brace (non-oem): </t>
    </r>
    <r>
      <rPr>
        <b/>
        <sz val="11"/>
        <color rgb="FFFF0000"/>
        <rFont val="Calibri"/>
        <family val="2"/>
        <scheme val="minor"/>
      </rPr>
      <t>+1</t>
    </r>
  </si>
  <si>
    <r>
      <t xml:space="preserve">Upgraded/Welded differential: </t>
    </r>
    <r>
      <rPr>
        <b/>
        <sz val="11"/>
        <color rgb="FFFF0000"/>
        <rFont val="Calibri"/>
        <family val="2"/>
        <scheme val="minor"/>
      </rPr>
      <t>+3</t>
    </r>
  </si>
  <si>
    <t>D2</t>
  </si>
  <si>
    <r>
      <t xml:space="preserve">Upgraded transmission: </t>
    </r>
    <r>
      <rPr>
        <b/>
        <sz val="11"/>
        <color rgb="FFFF0000"/>
        <rFont val="Calibri"/>
        <family val="2"/>
        <scheme val="minor"/>
      </rPr>
      <t>+3</t>
    </r>
  </si>
  <si>
    <t>D3</t>
  </si>
  <si>
    <r>
      <t xml:space="preserve">Adjusted Gear Ratio (diff or trans): </t>
    </r>
    <r>
      <rPr>
        <b/>
        <sz val="11"/>
        <color rgb="FFFF0000"/>
        <rFont val="Calibri"/>
        <family val="2"/>
        <scheme val="minor"/>
      </rPr>
      <t>+3</t>
    </r>
  </si>
  <si>
    <r>
      <t xml:space="preserve">Upgraded Calipers / Bigger Rotor: </t>
    </r>
    <r>
      <rPr>
        <b/>
        <sz val="11"/>
        <color rgb="FFFF0000"/>
        <rFont val="Calibri"/>
        <family val="2"/>
        <scheme val="minor"/>
      </rPr>
      <t>+3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</si>
</sst>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0" fillId="2" borderId="12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3" fillId="2" borderId="0" xfId="0" applyFont="1" applyFill="1"/>
    <xf numFmtId="0" fontId="5" fillId="2" borderId="15" xfId="0" quotePrefix="1" applyFont="1" applyFill="1" applyBorder="1" applyAlignment="1">
      <alignment horizontal="center"/>
    </xf>
    <xf numFmtId="0" fontId="5" fillId="2" borderId="16" xfId="0" quotePrefix="1" applyFont="1" applyFill="1" applyBorder="1" applyAlignment="1">
      <alignment horizontal="center"/>
    </xf>
    <xf numFmtId="0" fontId="5" fillId="2" borderId="17" xfId="0" quotePrefix="1" applyFont="1" applyFill="1" applyBorder="1" applyAlignment="1">
      <alignment horizontal="center"/>
    </xf>
    <xf numFmtId="0" fontId="0" fillId="2" borderId="12" xfId="0" applyFont="1" applyFill="1" applyBorder="1" applyAlignment="1"/>
    <xf numFmtId="0" fontId="0" fillId="2" borderId="12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8" fillId="2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quotePrefix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 applyAlignment="1"/>
    <xf numFmtId="0" fontId="0" fillId="2" borderId="12" xfId="0" applyFill="1" applyBorder="1"/>
    <xf numFmtId="0" fontId="4" fillId="2" borderId="0" xfId="0" applyFont="1" applyFill="1" applyAlignment="1">
      <alignment horizontal="center" vertical="top"/>
    </xf>
    <xf numFmtId="0" fontId="0" fillId="2" borderId="0" xfId="0" quotePrefix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12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12" xfId="0" quotePrefix="1" applyFill="1" applyBorder="1"/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quotePrefix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quotePrefix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5" fillId="2" borderId="0" xfId="0" quotePrefix="1" applyFont="1" applyFill="1" applyAlignment="1">
      <alignment horizontal="left"/>
    </xf>
    <xf numFmtId="0" fontId="0" fillId="4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R$59" lockText="1" noThreeD="1"/>
</file>

<file path=xl/ctrlProps/ctrlProp10.xml><?xml version="1.0" encoding="utf-8"?>
<formControlPr xmlns="http://schemas.microsoft.com/office/spreadsheetml/2009/9/main" objectType="CheckBox" fmlaLink="$R$55" lockText="1" noThreeD="1"/>
</file>

<file path=xl/ctrlProps/ctrlProp11.xml><?xml version="1.0" encoding="utf-8"?>
<formControlPr xmlns="http://schemas.microsoft.com/office/spreadsheetml/2009/9/main" objectType="CheckBox" fmlaLink="$R$71" lockText="1" noThreeD="1"/>
</file>

<file path=xl/ctrlProps/ctrlProp12.xml><?xml version="1.0" encoding="utf-8"?>
<formControlPr xmlns="http://schemas.microsoft.com/office/spreadsheetml/2009/9/main" objectType="CheckBox" fmlaLink="$R$72" lockText="1" noThreeD="1"/>
</file>

<file path=xl/ctrlProps/ctrlProp13.xml><?xml version="1.0" encoding="utf-8"?>
<formControlPr xmlns="http://schemas.microsoft.com/office/spreadsheetml/2009/9/main" objectType="CheckBox" fmlaLink="$R$73" lockText="1" noThreeD="1"/>
</file>

<file path=xl/ctrlProps/ctrlProp14.xml><?xml version="1.0" encoding="utf-8"?>
<formControlPr xmlns="http://schemas.microsoft.com/office/spreadsheetml/2009/9/main" objectType="CheckBox" fmlaLink="$R$74" lockText="1" noThreeD="1"/>
</file>

<file path=xl/ctrlProps/ctrlProp15.xml><?xml version="1.0" encoding="utf-8"?>
<formControlPr xmlns="http://schemas.microsoft.com/office/spreadsheetml/2009/9/main" objectType="CheckBox" fmlaLink="$R$75" lockText="1" noThreeD="1"/>
</file>

<file path=xl/ctrlProps/ctrlProp16.xml><?xml version="1.0" encoding="utf-8"?>
<formControlPr xmlns="http://schemas.microsoft.com/office/spreadsheetml/2009/9/main" objectType="CheckBox" fmlaLink="$R$78" lockText="1" noThreeD="1"/>
</file>

<file path=xl/ctrlProps/ctrlProp17.xml><?xml version="1.0" encoding="utf-8"?>
<formControlPr xmlns="http://schemas.microsoft.com/office/spreadsheetml/2009/9/main" objectType="CheckBox" fmlaLink="$R$81" lockText="1" noThreeD="1"/>
</file>

<file path=xl/ctrlProps/ctrlProp18.xml><?xml version="1.0" encoding="utf-8"?>
<formControlPr xmlns="http://schemas.microsoft.com/office/spreadsheetml/2009/9/main" objectType="CheckBox" fmlaLink="$R$68" lockText="1" noThreeD="1"/>
</file>

<file path=xl/ctrlProps/ctrlProp19.xml><?xml version="1.0" encoding="utf-8"?>
<formControlPr xmlns="http://schemas.microsoft.com/office/spreadsheetml/2009/9/main" objectType="CheckBox" fmlaLink="$R$85" lockText="1" noThreeD="1"/>
</file>

<file path=xl/ctrlProps/ctrlProp2.xml><?xml version="1.0" encoding="utf-8"?>
<formControlPr xmlns="http://schemas.microsoft.com/office/spreadsheetml/2009/9/main" objectType="CheckBox" fmlaLink="$R$60" lockText="1" noThreeD="1"/>
</file>

<file path=xl/ctrlProps/ctrlProp20.xml><?xml version="1.0" encoding="utf-8"?>
<formControlPr xmlns="http://schemas.microsoft.com/office/spreadsheetml/2009/9/main" objectType="CheckBox" fmlaLink="$R$81" lockText="1" noThreeD="1"/>
</file>

<file path=xl/ctrlProps/ctrlProp21.xml><?xml version="1.0" encoding="utf-8"?>
<formControlPr xmlns="http://schemas.microsoft.com/office/spreadsheetml/2009/9/main" objectType="CheckBox" fmlaLink="$R$86" lockText="1" noThreeD="1"/>
</file>

<file path=xl/ctrlProps/ctrlProp22.xml><?xml version="1.0" encoding="utf-8"?>
<formControlPr xmlns="http://schemas.microsoft.com/office/spreadsheetml/2009/9/main" objectType="CheckBox" fmlaLink="$R$64" lockText="1" noThreeD="1"/>
</file>

<file path=xl/ctrlProps/ctrlProp23.xml><?xml version="1.0" encoding="utf-8"?>
<formControlPr xmlns="http://schemas.microsoft.com/office/spreadsheetml/2009/9/main" objectType="CheckBox" fmlaLink="$R$65" lockText="1" noThreeD="1"/>
</file>

<file path=xl/ctrlProps/ctrlProp24.xml><?xml version="1.0" encoding="utf-8"?>
<formControlPr xmlns="http://schemas.microsoft.com/office/spreadsheetml/2009/9/main" objectType="CheckBox" fmlaLink="$R$66" lockText="1" noThreeD="1"/>
</file>

<file path=xl/ctrlProps/ctrlProp25.xml><?xml version="1.0" encoding="utf-8"?>
<formControlPr xmlns="http://schemas.microsoft.com/office/spreadsheetml/2009/9/main" objectType="CheckBox" fmlaLink="$R$67" lockText="1" noThreeD="1"/>
</file>

<file path=xl/ctrlProps/ctrlProp26.xml><?xml version="1.0" encoding="utf-8"?>
<formControlPr xmlns="http://schemas.microsoft.com/office/spreadsheetml/2009/9/main" objectType="CheckBox" fmlaLink="$R$68" lockText="1" noThreeD="1"/>
</file>

<file path=xl/ctrlProps/ctrlProp27.xml><?xml version="1.0" encoding="utf-8"?>
<formControlPr xmlns="http://schemas.microsoft.com/office/spreadsheetml/2009/9/main" objectType="CheckBox" fmlaLink="$R$69" lockText="1" noThreeD="1"/>
</file>

<file path=xl/ctrlProps/ctrlProp28.xml><?xml version="1.0" encoding="utf-8"?>
<formControlPr xmlns="http://schemas.microsoft.com/office/spreadsheetml/2009/9/main" objectType="CheckBox" fmlaLink="$R$70" lockText="1" noThreeD="1"/>
</file>

<file path=xl/ctrlProps/ctrlProp29.xml><?xml version="1.0" encoding="utf-8"?>
<formControlPr xmlns="http://schemas.microsoft.com/office/spreadsheetml/2009/9/main" objectType="CheckBox" fmlaLink="$R$71" lockText="1" noThreeD="1"/>
</file>

<file path=xl/ctrlProps/ctrlProp3.xml><?xml version="1.0" encoding="utf-8"?>
<formControlPr xmlns="http://schemas.microsoft.com/office/spreadsheetml/2009/9/main" objectType="CheckBox" fmlaLink="$R$61" lockText="1" noThreeD="1"/>
</file>

<file path=xl/ctrlProps/ctrlProp30.xml><?xml version="1.0" encoding="utf-8"?>
<formControlPr xmlns="http://schemas.microsoft.com/office/spreadsheetml/2009/9/main" objectType="CheckBox" fmlaLink="$R$72" lockText="1" noThreeD="1"/>
</file>

<file path=xl/ctrlProps/ctrlProp31.xml><?xml version="1.0" encoding="utf-8"?>
<formControlPr xmlns="http://schemas.microsoft.com/office/spreadsheetml/2009/9/main" objectType="CheckBox" fmlaLink="$R$55" lockText="1" noThreeD="1"/>
</file>

<file path=xl/ctrlProps/ctrlProp32.xml><?xml version="1.0" encoding="utf-8"?>
<formControlPr xmlns="http://schemas.microsoft.com/office/spreadsheetml/2009/9/main" objectType="CheckBox" fmlaLink="$R$56" lockText="1" noThreeD="1"/>
</file>

<file path=xl/ctrlProps/ctrlProp33.xml><?xml version="1.0" encoding="utf-8"?>
<formControlPr xmlns="http://schemas.microsoft.com/office/spreadsheetml/2009/9/main" objectType="CheckBox" fmlaLink="$R$57" lockText="1" noThreeD="1"/>
</file>

<file path=xl/ctrlProps/ctrlProp34.xml><?xml version="1.0" encoding="utf-8"?>
<formControlPr xmlns="http://schemas.microsoft.com/office/spreadsheetml/2009/9/main" objectType="CheckBox" fmlaLink="$R$58" lockText="1" noThreeD="1"/>
</file>

<file path=xl/ctrlProps/ctrlProp35.xml><?xml version="1.0" encoding="utf-8"?>
<formControlPr xmlns="http://schemas.microsoft.com/office/spreadsheetml/2009/9/main" objectType="CheckBox" fmlaLink="$R$75" lockText="1" noThreeD="1"/>
</file>

<file path=xl/ctrlProps/ctrlProp36.xml><?xml version="1.0" encoding="utf-8"?>
<formControlPr xmlns="http://schemas.microsoft.com/office/spreadsheetml/2009/9/main" objectType="CheckBox" fmlaLink="$R$76" lockText="1" noThreeD="1"/>
</file>

<file path=xl/ctrlProps/ctrlProp37.xml><?xml version="1.0" encoding="utf-8"?>
<formControlPr xmlns="http://schemas.microsoft.com/office/spreadsheetml/2009/9/main" objectType="CheckBox" fmlaLink="$R$77" lockText="1" noThreeD="1"/>
</file>

<file path=xl/ctrlProps/ctrlProp38.xml><?xml version="1.0" encoding="utf-8"?>
<formControlPr xmlns="http://schemas.microsoft.com/office/spreadsheetml/2009/9/main" objectType="CheckBox" fmlaLink="$R$78" lockText="1" noThreeD="1"/>
</file>

<file path=xl/ctrlProps/ctrlProp39.xml><?xml version="1.0" encoding="utf-8"?>
<formControlPr xmlns="http://schemas.microsoft.com/office/spreadsheetml/2009/9/main" objectType="CheckBox" fmlaLink="$R$79" lockText="1" noThreeD="1"/>
</file>

<file path=xl/ctrlProps/ctrlProp4.xml><?xml version="1.0" encoding="utf-8"?>
<formControlPr xmlns="http://schemas.microsoft.com/office/spreadsheetml/2009/9/main" objectType="CheckBox" fmlaLink="$R$63" lockText="1" noThreeD="1"/>
</file>

<file path=xl/ctrlProps/ctrlProp40.xml><?xml version="1.0" encoding="utf-8"?>
<formControlPr xmlns="http://schemas.microsoft.com/office/spreadsheetml/2009/9/main" objectType="CheckBox" fmlaLink="$R$80" lockText="1" noThreeD="1"/>
</file>

<file path=xl/ctrlProps/ctrlProp41.xml><?xml version="1.0" encoding="utf-8"?>
<formControlPr xmlns="http://schemas.microsoft.com/office/spreadsheetml/2009/9/main" objectType="CheckBox" fmlaLink="$R$81" lockText="1" noThreeD="1"/>
</file>

<file path=xl/ctrlProps/ctrlProp42.xml><?xml version="1.0" encoding="utf-8"?>
<formControlPr xmlns="http://schemas.microsoft.com/office/spreadsheetml/2009/9/main" objectType="CheckBox" fmlaLink="$R$82" lockText="1" noThreeD="1"/>
</file>

<file path=xl/ctrlProps/ctrlProp43.xml><?xml version="1.0" encoding="utf-8"?>
<formControlPr xmlns="http://schemas.microsoft.com/office/spreadsheetml/2009/9/main" objectType="CheckBox" fmlaLink="$R$85" lockText="1" noThreeD="1"/>
</file>

<file path=xl/ctrlProps/ctrlProp44.xml><?xml version="1.0" encoding="utf-8"?>
<formControlPr xmlns="http://schemas.microsoft.com/office/spreadsheetml/2009/9/main" objectType="CheckBox" fmlaLink="$R$86" lockText="1" noThreeD="1"/>
</file>

<file path=xl/ctrlProps/ctrlProp45.xml><?xml version="1.0" encoding="utf-8"?>
<formControlPr xmlns="http://schemas.microsoft.com/office/spreadsheetml/2009/9/main" objectType="CheckBox" fmlaLink="$R$87" lockText="1" noThreeD="1"/>
</file>

<file path=xl/ctrlProps/ctrlProp46.xml><?xml version="1.0" encoding="utf-8"?>
<formControlPr xmlns="http://schemas.microsoft.com/office/spreadsheetml/2009/9/main" objectType="CheckBox" fmlaLink="$R$90" lockText="1" noThreeD="1"/>
</file>

<file path=xl/ctrlProps/ctrlProp5.xml><?xml version="1.0" encoding="utf-8"?>
<formControlPr xmlns="http://schemas.microsoft.com/office/spreadsheetml/2009/9/main" objectType="CheckBox" fmlaLink="$R$65" lockText="1" noThreeD="1"/>
</file>

<file path=xl/ctrlProps/ctrlProp6.xml><?xml version="1.0" encoding="utf-8"?>
<formControlPr xmlns="http://schemas.microsoft.com/office/spreadsheetml/2009/9/main" objectType="CheckBox" fmlaLink="$R$66" lockText="1" noThreeD="1"/>
</file>

<file path=xl/ctrlProps/ctrlProp7.xml><?xml version="1.0" encoding="utf-8"?>
<formControlPr xmlns="http://schemas.microsoft.com/office/spreadsheetml/2009/9/main" objectType="CheckBox" fmlaLink="$R$67" lockText="1" noThreeD="1"/>
</file>

<file path=xl/ctrlProps/ctrlProp8.xml><?xml version="1.0" encoding="utf-8"?>
<formControlPr xmlns="http://schemas.microsoft.com/office/spreadsheetml/2009/9/main" objectType="CheckBox" fmlaLink="$R$53" lockText="1" noThreeD="1"/>
</file>

<file path=xl/ctrlProps/ctrlProp9.xml><?xml version="1.0" encoding="utf-8"?>
<formControlPr xmlns="http://schemas.microsoft.com/office/spreadsheetml/2009/9/main" objectType="CheckBox" fmlaLink="$R$5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57</xdr:row>
          <xdr:rowOff>180975</xdr:rowOff>
        </xdr:from>
        <xdr:to>
          <xdr:col>2</xdr:col>
          <xdr:colOff>381000</xdr:colOff>
          <xdr:row>59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59</xdr:row>
          <xdr:rowOff>0</xdr:rowOff>
        </xdr:from>
        <xdr:to>
          <xdr:col>2</xdr:col>
          <xdr:colOff>381000</xdr:colOff>
          <xdr:row>60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60</xdr:row>
          <xdr:rowOff>0</xdr:rowOff>
        </xdr:from>
        <xdr:to>
          <xdr:col>2</xdr:col>
          <xdr:colOff>381000</xdr:colOff>
          <xdr:row>61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62</xdr:row>
          <xdr:rowOff>0</xdr:rowOff>
        </xdr:from>
        <xdr:to>
          <xdr:col>2</xdr:col>
          <xdr:colOff>381000</xdr:colOff>
          <xdr:row>63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64</xdr:row>
          <xdr:rowOff>0</xdr:rowOff>
        </xdr:from>
        <xdr:to>
          <xdr:col>2</xdr:col>
          <xdr:colOff>381000</xdr:colOff>
          <xdr:row>65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65</xdr:row>
          <xdr:rowOff>0</xdr:rowOff>
        </xdr:from>
        <xdr:to>
          <xdr:col>2</xdr:col>
          <xdr:colOff>381000</xdr:colOff>
          <xdr:row>66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66</xdr:row>
          <xdr:rowOff>0</xdr:rowOff>
        </xdr:from>
        <xdr:to>
          <xdr:col>2</xdr:col>
          <xdr:colOff>381000</xdr:colOff>
          <xdr:row>67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52</xdr:row>
          <xdr:rowOff>0</xdr:rowOff>
        </xdr:from>
        <xdr:to>
          <xdr:col>2</xdr:col>
          <xdr:colOff>381000</xdr:colOff>
          <xdr:row>53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53</xdr:row>
          <xdr:rowOff>0</xdr:rowOff>
        </xdr:from>
        <xdr:to>
          <xdr:col>2</xdr:col>
          <xdr:colOff>381000</xdr:colOff>
          <xdr:row>54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54</xdr:row>
          <xdr:rowOff>0</xdr:rowOff>
        </xdr:from>
        <xdr:to>
          <xdr:col>2</xdr:col>
          <xdr:colOff>381000</xdr:colOff>
          <xdr:row>55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70</xdr:row>
          <xdr:rowOff>0</xdr:rowOff>
        </xdr:from>
        <xdr:to>
          <xdr:col>2</xdr:col>
          <xdr:colOff>381000</xdr:colOff>
          <xdr:row>71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71</xdr:row>
          <xdr:rowOff>0</xdr:rowOff>
        </xdr:from>
        <xdr:to>
          <xdr:col>2</xdr:col>
          <xdr:colOff>381000</xdr:colOff>
          <xdr:row>72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72</xdr:row>
          <xdr:rowOff>0</xdr:rowOff>
        </xdr:from>
        <xdr:to>
          <xdr:col>2</xdr:col>
          <xdr:colOff>381000</xdr:colOff>
          <xdr:row>73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73</xdr:row>
          <xdr:rowOff>0</xdr:rowOff>
        </xdr:from>
        <xdr:to>
          <xdr:col>2</xdr:col>
          <xdr:colOff>381000</xdr:colOff>
          <xdr:row>74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74</xdr:row>
          <xdr:rowOff>0</xdr:rowOff>
        </xdr:from>
        <xdr:to>
          <xdr:col>2</xdr:col>
          <xdr:colOff>381000</xdr:colOff>
          <xdr:row>75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77</xdr:row>
          <xdr:rowOff>0</xdr:rowOff>
        </xdr:from>
        <xdr:to>
          <xdr:col>2</xdr:col>
          <xdr:colOff>381000</xdr:colOff>
          <xdr:row>78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80</xdr:row>
          <xdr:rowOff>0</xdr:rowOff>
        </xdr:from>
        <xdr:to>
          <xdr:col>2</xdr:col>
          <xdr:colOff>381000</xdr:colOff>
          <xdr:row>81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67</xdr:row>
          <xdr:rowOff>0</xdr:rowOff>
        </xdr:from>
        <xdr:to>
          <xdr:col>2</xdr:col>
          <xdr:colOff>381000</xdr:colOff>
          <xdr:row>68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180975</xdr:colOff>
          <xdr:row>84</xdr:row>
          <xdr:rowOff>0</xdr:rowOff>
        </xdr:from>
        <xdr:ext cx="200025" cy="200025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180975</xdr:colOff>
          <xdr:row>85</xdr:row>
          <xdr:rowOff>0</xdr:rowOff>
        </xdr:from>
        <xdr:ext cx="200025" cy="200025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180975</xdr:colOff>
          <xdr:row>85</xdr:row>
          <xdr:rowOff>0</xdr:rowOff>
        </xdr:from>
        <xdr:ext cx="200025" cy="200025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62</xdr:row>
          <xdr:rowOff>180975</xdr:rowOff>
        </xdr:from>
        <xdr:to>
          <xdr:col>2</xdr:col>
          <xdr:colOff>381000</xdr:colOff>
          <xdr:row>64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64</xdr:row>
          <xdr:rowOff>0</xdr:rowOff>
        </xdr:from>
        <xdr:to>
          <xdr:col>2</xdr:col>
          <xdr:colOff>381000</xdr:colOff>
          <xdr:row>65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65</xdr:row>
          <xdr:rowOff>0</xdr:rowOff>
        </xdr:from>
        <xdr:to>
          <xdr:col>2</xdr:col>
          <xdr:colOff>381000</xdr:colOff>
          <xdr:row>66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66</xdr:row>
          <xdr:rowOff>0</xdr:rowOff>
        </xdr:from>
        <xdr:to>
          <xdr:col>2</xdr:col>
          <xdr:colOff>381000</xdr:colOff>
          <xdr:row>67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67</xdr:row>
          <xdr:rowOff>0</xdr:rowOff>
        </xdr:from>
        <xdr:to>
          <xdr:col>2</xdr:col>
          <xdr:colOff>381000</xdr:colOff>
          <xdr:row>68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68</xdr:row>
          <xdr:rowOff>0</xdr:rowOff>
        </xdr:from>
        <xdr:to>
          <xdr:col>2</xdr:col>
          <xdr:colOff>381000</xdr:colOff>
          <xdr:row>69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69</xdr:row>
          <xdr:rowOff>0</xdr:rowOff>
        </xdr:from>
        <xdr:to>
          <xdr:col>2</xdr:col>
          <xdr:colOff>381000</xdr:colOff>
          <xdr:row>70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70</xdr:row>
          <xdr:rowOff>0</xdr:rowOff>
        </xdr:from>
        <xdr:to>
          <xdr:col>2</xdr:col>
          <xdr:colOff>381000</xdr:colOff>
          <xdr:row>71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71</xdr:row>
          <xdr:rowOff>0</xdr:rowOff>
        </xdr:from>
        <xdr:to>
          <xdr:col>2</xdr:col>
          <xdr:colOff>381000</xdr:colOff>
          <xdr:row>72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54</xdr:row>
          <xdr:rowOff>0</xdr:rowOff>
        </xdr:from>
        <xdr:to>
          <xdr:col>2</xdr:col>
          <xdr:colOff>381000</xdr:colOff>
          <xdr:row>55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55</xdr:row>
          <xdr:rowOff>0</xdr:rowOff>
        </xdr:from>
        <xdr:to>
          <xdr:col>2</xdr:col>
          <xdr:colOff>381000</xdr:colOff>
          <xdr:row>56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56</xdr:row>
          <xdr:rowOff>0</xdr:rowOff>
        </xdr:from>
        <xdr:to>
          <xdr:col>2</xdr:col>
          <xdr:colOff>381000</xdr:colOff>
          <xdr:row>57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57</xdr:row>
          <xdr:rowOff>0</xdr:rowOff>
        </xdr:from>
        <xdr:to>
          <xdr:col>2</xdr:col>
          <xdr:colOff>381000</xdr:colOff>
          <xdr:row>58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74</xdr:row>
          <xdr:rowOff>0</xdr:rowOff>
        </xdr:from>
        <xdr:to>
          <xdr:col>2</xdr:col>
          <xdr:colOff>381000</xdr:colOff>
          <xdr:row>75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75</xdr:row>
          <xdr:rowOff>0</xdr:rowOff>
        </xdr:from>
        <xdr:to>
          <xdr:col>2</xdr:col>
          <xdr:colOff>381000</xdr:colOff>
          <xdr:row>76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76</xdr:row>
          <xdr:rowOff>0</xdr:rowOff>
        </xdr:from>
        <xdr:to>
          <xdr:col>2</xdr:col>
          <xdr:colOff>381000</xdr:colOff>
          <xdr:row>77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77</xdr:row>
          <xdr:rowOff>0</xdr:rowOff>
        </xdr:from>
        <xdr:to>
          <xdr:col>2</xdr:col>
          <xdr:colOff>381000</xdr:colOff>
          <xdr:row>78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78</xdr:row>
          <xdr:rowOff>0</xdr:rowOff>
        </xdr:from>
        <xdr:to>
          <xdr:col>2</xdr:col>
          <xdr:colOff>381000</xdr:colOff>
          <xdr:row>79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79</xdr:row>
          <xdr:rowOff>0</xdr:rowOff>
        </xdr:from>
        <xdr:to>
          <xdr:col>2</xdr:col>
          <xdr:colOff>381000</xdr:colOff>
          <xdr:row>80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80</xdr:row>
          <xdr:rowOff>0</xdr:rowOff>
        </xdr:from>
        <xdr:to>
          <xdr:col>2</xdr:col>
          <xdr:colOff>381000</xdr:colOff>
          <xdr:row>81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81</xdr:row>
          <xdr:rowOff>0</xdr:rowOff>
        </xdr:from>
        <xdr:to>
          <xdr:col>2</xdr:col>
          <xdr:colOff>381000</xdr:colOff>
          <xdr:row>82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84</xdr:row>
          <xdr:rowOff>0</xdr:rowOff>
        </xdr:from>
        <xdr:to>
          <xdr:col>2</xdr:col>
          <xdr:colOff>381000</xdr:colOff>
          <xdr:row>85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85</xdr:row>
          <xdr:rowOff>0</xdr:rowOff>
        </xdr:from>
        <xdr:to>
          <xdr:col>2</xdr:col>
          <xdr:colOff>381000</xdr:colOff>
          <xdr:row>86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86</xdr:row>
          <xdr:rowOff>0</xdr:rowOff>
        </xdr:from>
        <xdr:to>
          <xdr:col>2</xdr:col>
          <xdr:colOff>381000</xdr:colOff>
          <xdr:row>87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89</xdr:row>
          <xdr:rowOff>0</xdr:rowOff>
        </xdr:from>
        <xdr:to>
          <xdr:col>2</xdr:col>
          <xdr:colOff>381000</xdr:colOff>
          <xdr:row>90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029075/Documents/03%20Chris/Autocross/2016_10_12%20BMC%202016%20Season%20Results%20and%20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1st 2016"/>
      <sheetName val="June 19th 2016"/>
      <sheetName val="July 31st 2016"/>
      <sheetName val="August 7th 2016"/>
      <sheetName val="September 4th 2016"/>
      <sheetName val="Sept 25th 2016"/>
      <sheetName val="Statistic Overview"/>
      <sheetName val="Non-Miata List merging Novice"/>
      <sheetName val="Non-Miata List excluding Nov"/>
      <sheetName val="Points system"/>
      <sheetName val="Non Miata Tech &amp; Class Sheet"/>
      <sheetName val="Miata Tech &amp; Class Shee (2"/>
    </sheetNames>
    <definedNames>
      <definedName name="CheckBox27_Cli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26" Type="http://schemas.openxmlformats.org/officeDocument/2006/relationships/ctrlProp" Target="../ctrlProps/ctrlProp45.xml"/><Relationship Id="rId3" Type="http://schemas.openxmlformats.org/officeDocument/2006/relationships/ctrlProp" Target="../ctrlProps/ctrlProp22.x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Relationship Id="rId27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87"/>
  <sheetViews>
    <sheetView tabSelected="1" workbookViewId="0">
      <selection activeCell="E55" sqref="E55:M55"/>
    </sheetView>
  </sheetViews>
  <sheetFormatPr defaultRowHeight="15" x14ac:dyDescent="0.25"/>
  <cols>
    <col min="1" max="1" width="2.85546875" style="2" customWidth="1"/>
    <col min="2" max="2" width="10.85546875" style="1" customWidth="1"/>
    <col min="3" max="3" width="7.7109375" style="2" customWidth="1"/>
    <col min="4" max="4" width="3.28515625" style="3" customWidth="1"/>
    <col min="5" max="5" width="11.140625" style="2" customWidth="1"/>
    <col min="6" max="6" width="7.140625" style="2" customWidth="1"/>
    <col min="7" max="7" width="1.85546875" style="2" customWidth="1"/>
    <col min="8" max="8" width="9.140625" style="2" bestFit="1" customWidth="1"/>
    <col min="9" max="9" width="7.140625" style="2" customWidth="1"/>
    <col min="10" max="10" width="2" style="2" bestFit="1" customWidth="1"/>
    <col min="11" max="11" width="7.140625" style="2" customWidth="1"/>
    <col min="12" max="12" width="2" style="2" bestFit="1" customWidth="1"/>
    <col min="13" max="13" width="4.42578125" style="2" customWidth="1"/>
    <col min="14" max="14" width="4" style="2" customWidth="1"/>
    <col min="15" max="15" width="9.140625" style="2"/>
    <col min="16" max="16" width="2.85546875" style="2" customWidth="1"/>
    <col min="17" max="21" width="9.140625" style="2" hidden="1" customWidth="1"/>
    <col min="22" max="22" width="9.140625" style="2" customWidth="1"/>
    <col min="23" max="16384" width="9.140625" style="2"/>
  </cols>
  <sheetData>
    <row r="1" spans="2:21" ht="15.75" thickBot="1" x14ac:dyDescent="0.3">
      <c r="Q1" s="4" t="s">
        <v>0</v>
      </c>
      <c r="R1" s="5"/>
      <c r="S1" s="5"/>
      <c r="T1" s="5"/>
      <c r="U1" s="6"/>
    </row>
    <row r="2" spans="2:21" ht="15" customHeight="1" x14ac:dyDescent="0.25">
      <c r="B2" s="7" t="s">
        <v>1</v>
      </c>
      <c r="C2" s="8"/>
      <c r="D2" s="9"/>
      <c r="E2" s="10"/>
      <c r="F2" s="10"/>
      <c r="G2" s="10"/>
      <c r="H2" s="10"/>
      <c r="I2" s="11"/>
      <c r="K2" s="12" t="s">
        <v>2</v>
      </c>
      <c r="L2" s="13"/>
      <c r="M2" s="13"/>
      <c r="N2" s="13"/>
      <c r="O2" s="14"/>
      <c r="P2" s="15"/>
    </row>
    <row r="3" spans="2:21" ht="15.75" thickBot="1" x14ac:dyDescent="0.3">
      <c r="B3" s="16"/>
      <c r="C3" s="17"/>
      <c r="D3" s="18"/>
      <c r="E3" s="19"/>
      <c r="F3" s="19"/>
      <c r="G3" s="19"/>
      <c r="H3" s="19"/>
      <c r="I3" s="20"/>
      <c r="K3" s="21"/>
      <c r="L3" s="22"/>
      <c r="M3" s="22"/>
      <c r="N3" s="22"/>
      <c r="O3" s="23"/>
      <c r="P3" s="15"/>
    </row>
    <row r="4" spans="2:21" ht="15" customHeight="1" x14ac:dyDescent="0.25">
      <c r="B4" s="7" t="s">
        <v>3</v>
      </c>
      <c r="C4" s="8"/>
      <c r="D4" s="9"/>
      <c r="E4" s="10"/>
      <c r="F4" s="10"/>
      <c r="G4" s="10"/>
      <c r="H4" s="10"/>
      <c r="I4" s="11"/>
      <c r="K4" s="24"/>
      <c r="L4" s="25"/>
      <c r="M4" s="25"/>
      <c r="N4" s="25"/>
      <c r="O4" s="26"/>
      <c r="P4" s="27"/>
    </row>
    <row r="5" spans="2:21" ht="15.75" thickBot="1" x14ac:dyDescent="0.3">
      <c r="B5" s="28"/>
      <c r="C5" s="29"/>
      <c r="D5" s="18"/>
      <c r="E5" s="19"/>
      <c r="F5" s="19"/>
      <c r="G5" s="19"/>
      <c r="H5" s="19"/>
      <c r="I5" s="20"/>
      <c r="K5" s="30"/>
      <c r="L5" s="31"/>
      <c r="M5" s="31"/>
      <c r="N5" s="31"/>
      <c r="O5" s="32"/>
      <c r="P5" s="27"/>
    </row>
    <row r="6" spans="2:21" ht="15" customHeight="1" x14ac:dyDescent="0.25">
      <c r="B6" s="16" t="s">
        <v>4</v>
      </c>
      <c r="C6" s="17"/>
      <c r="D6" s="33"/>
      <c r="E6" s="34"/>
      <c r="F6" s="34"/>
      <c r="G6" s="34"/>
      <c r="H6" s="34"/>
      <c r="I6" s="35"/>
      <c r="K6" s="30"/>
      <c r="L6" s="31"/>
      <c r="M6" s="31"/>
      <c r="N6" s="31"/>
      <c r="O6" s="32"/>
      <c r="P6" s="27"/>
    </row>
    <row r="7" spans="2:21" ht="15.75" thickBot="1" x14ac:dyDescent="0.3">
      <c r="B7" s="16"/>
      <c r="C7" s="17"/>
      <c r="D7" s="36"/>
      <c r="E7" s="37"/>
      <c r="F7" s="37"/>
      <c r="G7" s="37"/>
      <c r="H7" s="37"/>
      <c r="I7" s="38"/>
      <c r="K7" s="30"/>
      <c r="L7" s="31"/>
      <c r="M7" s="31"/>
      <c r="N7" s="31"/>
      <c r="O7" s="32"/>
      <c r="P7" s="27"/>
    </row>
    <row r="8" spans="2:21" ht="15" customHeight="1" x14ac:dyDescent="0.25">
      <c r="B8" s="7" t="s">
        <v>5</v>
      </c>
      <c r="C8" s="8"/>
      <c r="D8" s="9"/>
      <c r="E8" s="10"/>
      <c r="F8" s="10"/>
      <c r="G8" s="10"/>
      <c r="H8" s="10"/>
      <c r="I8" s="11"/>
      <c r="K8" s="30"/>
      <c r="L8" s="31"/>
      <c r="M8" s="31"/>
      <c r="N8" s="31"/>
      <c r="O8" s="32"/>
      <c r="P8" s="27"/>
    </row>
    <row r="9" spans="2:21" ht="15.75" thickBot="1" x14ac:dyDescent="0.3">
      <c r="B9" s="28"/>
      <c r="C9" s="29"/>
      <c r="D9" s="18"/>
      <c r="E9" s="19"/>
      <c r="F9" s="19"/>
      <c r="G9" s="19"/>
      <c r="H9" s="19"/>
      <c r="I9" s="20"/>
      <c r="K9" s="39"/>
      <c r="L9" s="40"/>
      <c r="M9" s="40"/>
      <c r="N9" s="40"/>
      <c r="O9" s="41"/>
      <c r="P9" s="27"/>
    </row>
    <row r="10" spans="2:21" x14ac:dyDescent="0.25">
      <c r="B10" s="42" t="s">
        <v>6</v>
      </c>
      <c r="C10" s="43"/>
      <c r="D10" s="44"/>
      <c r="E10" s="45"/>
      <c r="F10" s="45"/>
      <c r="G10" s="45"/>
      <c r="H10" s="45"/>
      <c r="I10" s="46"/>
      <c r="K10" s="47"/>
      <c r="L10" s="47"/>
      <c r="M10" s="47"/>
      <c r="N10" s="47"/>
    </row>
    <row r="11" spans="2:21" ht="15.75" thickBot="1" x14ac:dyDescent="0.3">
      <c r="B11" s="48"/>
      <c r="C11" s="49"/>
      <c r="D11" s="50"/>
      <c r="E11" s="51"/>
      <c r="F11" s="51"/>
      <c r="G11" s="51"/>
      <c r="H11" s="51"/>
      <c r="I11" s="52"/>
      <c r="K11" s="47"/>
      <c r="L11" s="47"/>
      <c r="M11" s="47"/>
      <c r="N11" s="47"/>
    </row>
    <row r="12" spans="2:21" ht="18.75" customHeight="1" x14ac:dyDescent="0.25">
      <c r="B12" s="53" t="s">
        <v>7</v>
      </c>
      <c r="C12" s="54"/>
      <c r="D12" s="55"/>
      <c r="E12" s="55"/>
      <c r="F12" s="55"/>
      <c r="G12" s="55"/>
      <c r="H12" s="55"/>
      <c r="I12" s="56"/>
    </row>
    <row r="13" spans="2:21" ht="18.75" customHeight="1" thickBot="1" x14ac:dyDescent="0.3">
      <c r="B13" s="57"/>
      <c r="C13" s="58"/>
      <c r="D13" s="59"/>
      <c r="E13" s="59"/>
      <c r="F13" s="59"/>
      <c r="G13" s="59"/>
      <c r="H13" s="59"/>
      <c r="I13" s="60"/>
    </row>
    <row r="15" spans="2:21" ht="15.75" thickBot="1" x14ac:dyDescent="0.3"/>
    <row r="16" spans="2:21" ht="15.75" thickBot="1" x14ac:dyDescent="0.3">
      <c r="B16" s="61" t="s">
        <v>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4"/>
    </row>
    <row r="18" spans="2:3" s="3" customFormat="1" x14ac:dyDescent="0.25">
      <c r="B18" s="65" t="s">
        <v>9</v>
      </c>
      <c r="C18" s="66" t="s">
        <v>10</v>
      </c>
    </row>
    <row r="19" spans="2:3" s="3" customFormat="1" x14ac:dyDescent="0.25">
      <c r="B19" s="67"/>
      <c r="C19" s="2" t="s">
        <v>11</v>
      </c>
    </row>
    <row r="20" spans="2:3" s="3" customFormat="1" x14ac:dyDescent="0.25">
      <c r="B20" s="67"/>
      <c r="C20" s="2" t="s">
        <v>12</v>
      </c>
    </row>
    <row r="21" spans="2:3" s="3" customFormat="1" x14ac:dyDescent="0.25">
      <c r="B21" s="67"/>
      <c r="C21" s="2" t="s">
        <v>13</v>
      </c>
    </row>
    <row r="22" spans="2:3" s="3" customFormat="1" x14ac:dyDescent="0.25">
      <c r="B22" s="67"/>
      <c r="C22" s="2" t="s">
        <v>14</v>
      </c>
    </row>
    <row r="23" spans="2:3" s="3" customFormat="1" x14ac:dyDescent="0.25">
      <c r="B23" s="67"/>
      <c r="C23" s="2" t="s">
        <v>15</v>
      </c>
    </row>
    <row r="25" spans="2:3" s="3" customFormat="1" x14ac:dyDescent="0.25">
      <c r="B25" s="65" t="s">
        <v>16</v>
      </c>
      <c r="C25" s="66" t="s">
        <v>10</v>
      </c>
    </row>
    <row r="26" spans="2:3" s="3" customFormat="1" x14ac:dyDescent="0.25">
      <c r="B26" s="67"/>
      <c r="C26" s="2" t="s">
        <v>17</v>
      </c>
    </row>
    <row r="27" spans="2:3" s="3" customFormat="1" x14ac:dyDescent="0.25">
      <c r="B27" s="67"/>
      <c r="C27" s="2" t="s">
        <v>18</v>
      </c>
    </row>
    <row r="28" spans="2:3" s="3" customFormat="1" x14ac:dyDescent="0.25">
      <c r="B28" s="67"/>
      <c r="C28" s="2" t="s">
        <v>19</v>
      </c>
    </row>
    <row r="29" spans="2:3" s="3" customFormat="1" x14ac:dyDescent="0.25">
      <c r="B29" s="67"/>
      <c r="C29" s="2" t="s">
        <v>20</v>
      </c>
    </row>
    <row r="31" spans="2:3" s="3" customFormat="1" x14ac:dyDescent="0.25">
      <c r="B31" s="65" t="s">
        <v>21</v>
      </c>
      <c r="C31" s="66" t="s">
        <v>10</v>
      </c>
    </row>
    <row r="32" spans="2:3" s="3" customFormat="1" x14ac:dyDescent="0.25">
      <c r="B32" s="67"/>
      <c r="C32" s="2" t="s">
        <v>22</v>
      </c>
    </row>
    <row r="33" spans="2:21" x14ac:dyDescent="0.25">
      <c r="B33" s="67"/>
      <c r="C33" s="2" t="s">
        <v>23</v>
      </c>
    </row>
    <row r="34" spans="2:21" x14ac:dyDescent="0.25">
      <c r="B34" s="67"/>
      <c r="C34" s="2" t="s">
        <v>24</v>
      </c>
    </row>
    <row r="35" spans="2:21" x14ac:dyDescent="0.25">
      <c r="B35" s="67"/>
      <c r="C35" s="2" t="s">
        <v>25</v>
      </c>
    </row>
    <row r="36" spans="2:21" x14ac:dyDescent="0.25">
      <c r="B36" s="67"/>
      <c r="C36" s="2" t="s">
        <v>26</v>
      </c>
    </row>
    <row r="37" spans="2:21" ht="15.75" thickBot="1" x14ac:dyDescent="0.3"/>
    <row r="38" spans="2:21" ht="15" customHeight="1" x14ac:dyDescent="0.25">
      <c r="B38" s="68" t="s">
        <v>27</v>
      </c>
      <c r="C38" s="24"/>
      <c r="D38" s="25"/>
      <c r="E38" s="26"/>
      <c r="H38" s="69" t="s">
        <v>28</v>
      </c>
      <c r="I38" s="24"/>
      <c r="J38" s="25"/>
      <c r="K38" s="25"/>
      <c r="L38" s="25"/>
      <c r="M38" s="26"/>
    </row>
    <row r="39" spans="2:21" ht="15.75" thickBot="1" x14ac:dyDescent="0.3">
      <c r="B39" s="70"/>
      <c r="C39" s="39"/>
      <c r="D39" s="40"/>
      <c r="E39" s="41"/>
      <c r="H39" s="71"/>
      <c r="I39" s="39"/>
      <c r="J39" s="40"/>
      <c r="K39" s="40"/>
      <c r="L39" s="40"/>
      <c r="M39" s="41"/>
    </row>
    <row r="41" spans="2:21" ht="15.75" thickBot="1" x14ac:dyDescent="0.3"/>
    <row r="42" spans="2:21" x14ac:dyDescent="0.25">
      <c r="B42" s="68" t="s">
        <v>29</v>
      </c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2:21" ht="15.75" thickBot="1" x14ac:dyDescent="0.3">
      <c r="B43" s="70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1"/>
    </row>
    <row r="44" spans="2:21" ht="15.75" thickBot="1" x14ac:dyDescent="0.3">
      <c r="Q44" s="4" t="s">
        <v>0</v>
      </c>
      <c r="R44" s="5"/>
      <c r="S44" s="5"/>
      <c r="T44" s="5"/>
      <c r="U44" s="6"/>
    </row>
    <row r="45" spans="2:21" ht="15.75" thickBot="1" x14ac:dyDescent="0.3"/>
    <row r="46" spans="2:21" ht="19.5" thickBot="1" x14ac:dyDescent="0.35">
      <c r="B46" s="72" t="str">
        <f>IF(B50&lt;6.1,"Street Stock", IF(B50&gt;10.99,"Unlimited","Modified"))</f>
        <v>Street Stock</v>
      </c>
      <c r="C46" s="73"/>
      <c r="D46" s="74" t="s">
        <v>30</v>
      </c>
      <c r="I46" s="75"/>
      <c r="J46" s="76" t="s">
        <v>31</v>
      </c>
      <c r="K46" s="77"/>
      <c r="L46" s="78"/>
      <c r="M46" s="76" t="s">
        <v>32</v>
      </c>
      <c r="N46" s="77"/>
      <c r="O46" s="78"/>
      <c r="P46" s="79"/>
      <c r="T46" s="2" t="s">
        <v>33</v>
      </c>
      <c r="U46" s="2" t="s">
        <v>31</v>
      </c>
    </row>
    <row r="47" spans="2:21" ht="15.75" thickBot="1" x14ac:dyDescent="0.3">
      <c r="J47" s="76" t="s">
        <v>34</v>
      </c>
      <c r="K47" s="77"/>
      <c r="L47" s="78"/>
      <c r="M47" s="80" t="s">
        <v>35</v>
      </c>
      <c r="N47" s="81"/>
      <c r="O47" s="82"/>
      <c r="T47" s="83" t="s">
        <v>36</v>
      </c>
      <c r="U47" s="84">
        <v>0</v>
      </c>
    </row>
    <row r="48" spans="2:21" ht="15.75" thickBot="1" x14ac:dyDescent="0.3">
      <c r="B48" s="85"/>
      <c r="C48" s="86" t="s">
        <v>37</v>
      </c>
      <c r="J48" s="87" t="s">
        <v>38</v>
      </c>
      <c r="K48" s="88"/>
      <c r="L48" s="89"/>
      <c r="M48" s="80" t="s">
        <v>39</v>
      </c>
      <c r="N48" s="81"/>
      <c r="O48" s="82"/>
      <c r="P48" s="90"/>
      <c r="T48" s="91" t="s">
        <v>40</v>
      </c>
      <c r="U48" s="84">
        <v>1</v>
      </c>
    </row>
    <row r="49" spans="2:21" ht="15.75" thickBot="1" x14ac:dyDescent="0.3">
      <c r="B49" s="85"/>
      <c r="C49" s="2" t="s">
        <v>41</v>
      </c>
      <c r="J49" s="76" t="s">
        <v>42</v>
      </c>
      <c r="K49" s="77"/>
      <c r="L49" s="78"/>
      <c r="M49" s="76" t="s">
        <v>43</v>
      </c>
      <c r="N49" s="77"/>
      <c r="O49" s="78"/>
      <c r="P49" s="90"/>
      <c r="T49" s="83" t="s">
        <v>44</v>
      </c>
      <c r="U49" s="84">
        <v>3</v>
      </c>
    </row>
    <row r="50" spans="2:21" ht="15.75" thickBot="1" x14ac:dyDescent="0.3">
      <c r="B50" s="92">
        <f>SUM(B56,B69,B76,B79,B82,B87)+IF(B48="",0,VLOOKUP(B48,T47:U50,2))</f>
        <v>0</v>
      </c>
      <c r="C50" s="2" t="s">
        <v>45</v>
      </c>
      <c r="I50" s="93"/>
      <c r="P50" s="94"/>
      <c r="T50" s="83" t="s">
        <v>46</v>
      </c>
      <c r="U50" s="84">
        <v>4</v>
      </c>
    </row>
    <row r="51" spans="2:21" x14ac:dyDescent="0.25">
      <c r="I51" s="93"/>
      <c r="P51" s="94"/>
    </row>
    <row r="52" spans="2:21" x14ac:dyDescent="0.25">
      <c r="B52" s="95" t="s">
        <v>47</v>
      </c>
      <c r="C52" s="96"/>
      <c r="I52" s="90"/>
      <c r="J52" s="97"/>
      <c r="K52" s="97"/>
      <c r="L52" s="97"/>
      <c r="M52" s="98"/>
      <c r="N52" s="99"/>
      <c r="O52" s="99"/>
      <c r="P52" s="94"/>
      <c r="Q52" s="100" t="s">
        <v>48</v>
      </c>
      <c r="R52" s="100"/>
    </row>
    <row r="53" spans="2:21" x14ac:dyDescent="0.25">
      <c r="B53" s="67" t="str">
        <f>IF(R53=TRUE,Q53,"")</f>
        <v/>
      </c>
      <c r="C53" s="98"/>
      <c r="D53" s="101" t="s">
        <v>49</v>
      </c>
      <c r="E53" s="102" t="s">
        <v>50</v>
      </c>
      <c r="F53" s="102"/>
      <c r="G53" s="102"/>
      <c r="H53" s="102"/>
      <c r="I53" s="102"/>
      <c r="J53" s="102"/>
      <c r="K53" s="102"/>
      <c r="L53" s="102"/>
      <c r="M53" s="102"/>
      <c r="N53" s="103"/>
      <c r="Q53" s="100">
        <v>6</v>
      </c>
      <c r="R53" s="100" t="b">
        <v>0</v>
      </c>
      <c r="T53" s="100" t="s">
        <v>51</v>
      </c>
      <c r="U53" s="100"/>
    </row>
    <row r="54" spans="2:21" x14ac:dyDescent="0.25">
      <c r="B54" s="67" t="str">
        <f t="shared" ref="B54:B55" si="0">IF(R54=TRUE,Q54,"")</f>
        <v/>
      </c>
      <c r="C54" s="98"/>
      <c r="D54" s="101" t="s">
        <v>52</v>
      </c>
      <c r="E54" s="104" t="s">
        <v>53</v>
      </c>
      <c r="F54" s="104"/>
      <c r="G54" s="104"/>
      <c r="H54" s="104"/>
      <c r="I54" s="104"/>
      <c r="J54" s="104"/>
      <c r="K54" s="104"/>
      <c r="L54" s="104"/>
      <c r="M54" s="104"/>
      <c r="N54" s="103"/>
      <c r="Q54" s="100">
        <v>4</v>
      </c>
      <c r="R54" s="100" t="b">
        <v>0</v>
      </c>
      <c r="T54" s="100">
        <v>195</v>
      </c>
      <c r="U54" s="100">
        <v>0</v>
      </c>
    </row>
    <row r="55" spans="2:21" x14ac:dyDescent="0.25">
      <c r="B55" s="67" t="str">
        <f t="shared" si="0"/>
        <v/>
      </c>
      <c r="C55" s="98"/>
      <c r="D55" s="101" t="s">
        <v>54</v>
      </c>
      <c r="E55" s="104" t="s">
        <v>55</v>
      </c>
      <c r="F55" s="104"/>
      <c r="G55" s="104"/>
      <c r="H55" s="104"/>
      <c r="I55" s="104"/>
      <c r="J55" s="104"/>
      <c r="K55" s="104"/>
      <c r="L55" s="104"/>
      <c r="M55" s="104"/>
      <c r="N55" s="103"/>
      <c r="Q55" s="100">
        <v>0</v>
      </c>
      <c r="R55" s="100" t="b">
        <v>0</v>
      </c>
      <c r="T55" s="100">
        <v>205</v>
      </c>
      <c r="U55" s="100">
        <v>1</v>
      </c>
    </row>
    <row r="56" spans="2:21" x14ac:dyDescent="0.25">
      <c r="B56" s="105">
        <f>SUM(B53:B55)</f>
        <v>0</v>
      </c>
      <c r="C56" s="98"/>
      <c r="D56" s="101"/>
      <c r="E56" s="106"/>
      <c r="F56" s="27"/>
      <c r="G56" s="27"/>
      <c r="H56" s="27"/>
      <c r="I56" s="27"/>
      <c r="J56" s="27"/>
      <c r="K56" s="27"/>
      <c r="L56" s="107"/>
      <c r="M56" s="107"/>
      <c r="N56" s="107"/>
      <c r="O56" s="107"/>
      <c r="P56" s="103"/>
      <c r="Q56" s="100"/>
      <c r="R56" s="100"/>
      <c r="T56" s="100">
        <v>215</v>
      </c>
      <c r="U56" s="100">
        <v>1</v>
      </c>
    </row>
    <row r="57" spans="2:21" x14ac:dyDescent="0.25">
      <c r="D57" s="101"/>
      <c r="E57" s="108"/>
      <c r="F57" s="108"/>
      <c r="G57" s="108"/>
      <c r="H57" s="108"/>
      <c r="I57" s="108"/>
      <c r="J57" s="108"/>
      <c r="K57" s="103"/>
      <c r="L57" s="103"/>
      <c r="M57" s="103"/>
      <c r="N57" s="103"/>
      <c r="Q57" s="100"/>
      <c r="R57" s="100"/>
      <c r="T57" s="109">
        <v>225</v>
      </c>
      <c r="U57" s="100">
        <v>2</v>
      </c>
    </row>
    <row r="58" spans="2:21" x14ac:dyDescent="0.25">
      <c r="B58" s="95" t="s">
        <v>56</v>
      </c>
      <c r="C58" s="96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Q58" s="100"/>
      <c r="R58" s="100"/>
      <c r="T58" s="100">
        <v>235</v>
      </c>
      <c r="U58" s="100">
        <v>3</v>
      </c>
    </row>
    <row r="59" spans="2:21" ht="15" customHeight="1" x14ac:dyDescent="0.25">
      <c r="B59" s="67" t="str">
        <f>IF(R59=TRUE,Q59,"")</f>
        <v/>
      </c>
      <c r="C59" s="98"/>
      <c r="D59" s="101" t="s">
        <v>57</v>
      </c>
      <c r="E59" s="110" t="s">
        <v>58</v>
      </c>
      <c r="F59" s="110"/>
      <c r="G59" s="110"/>
      <c r="H59" s="110"/>
      <c r="I59" s="110"/>
      <c r="J59" s="110"/>
      <c r="K59" s="110"/>
      <c r="L59" s="110"/>
      <c r="M59" s="110"/>
      <c r="N59" s="110"/>
      <c r="O59" s="98"/>
      <c r="P59" s="98"/>
      <c r="Q59" s="100">
        <v>0</v>
      </c>
      <c r="R59" s="100" t="b">
        <v>0</v>
      </c>
      <c r="T59" s="100">
        <v>245</v>
      </c>
      <c r="U59" s="100">
        <v>4</v>
      </c>
    </row>
    <row r="60" spans="2:21" ht="15" customHeight="1" x14ac:dyDescent="0.25">
      <c r="B60" s="67" t="str">
        <f t="shared" ref="B60:B67" si="1">IF(R60=TRUE,Q60,"")</f>
        <v/>
      </c>
      <c r="C60" s="98"/>
      <c r="D60" s="101" t="s">
        <v>59</v>
      </c>
      <c r="E60" s="110" t="s">
        <v>60</v>
      </c>
      <c r="F60" s="110"/>
      <c r="G60" s="110"/>
      <c r="H60" s="110"/>
      <c r="I60" s="110"/>
      <c r="J60" s="110"/>
      <c r="K60" s="110"/>
      <c r="L60" s="110"/>
      <c r="M60" s="110"/>
      <c r="N60" s="111"/>
      <c r="O60" s="98"/>
      <c r="P60" s="98"/>
      <c r="Q60" s="100">
        <v>1</v>
      </c>
      <c r="R60" s="100" t="b">
        <v>0</v>
      </c>
      <c r="T60" s="100">
        <v>255</v>
      </c>
      <c r="U60" s="100">
        <v>5</v>
      </c>
    </row>
    <row r="61" spans="2:21" ht="15" customHeight="1" x14ac:dyDescent="0.25">
      <c r="B61" s="112" t="str">
        <f>IF(R61=TRUE,Q61,"")</f>
        <v/>
      </c>
      <c r="C61" s="98"/>
      <c r="D61" s="101" t="s">
        <v>61</v>
      </c>
      <c r="E61" s="110" t="s">
        <v>62</v>
      </c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3"/>
      <c r="Q61" s="100">
        <v>4</v>
      </c>
      <c r="R61" s="100" t="b">
        <v>0</v>
      </c>
      <c r="T61" s="100">
        <v>265</v>
      </c>
      <c r="U61" s="100">
        <v>6</v>
      </c>
    </row>
    <row r="62" spans="2:21" x14ac:dyDescent="0.25">
      <c r="B62" s="114"/>
      <c r="C62" s="98"/>
      <c r="D62" s="101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98"/>
      <c r="Q62" s="100"/>
      <c r="R62" s="100"/>
      <c r="T62" s="100">
        <v>275</v>
      </c>
      <c r="U62" s="100">
        <v>7</v>
      </c>
    </row>
    <row r="63" spans="2:21" ht="15" customHeight="1" x14ac:dyDescent="0.25">
      <c r="B63" s="112" t="str">
        <f t="shared" si="1"/>
        <v/>
      </c>
      <c r="C63" s="98"/>
      <c r="D63" s="101" t="s">
        <v>63</v>
      </c>
      <c r="E63" s="115" t="s">
        <v>64</v>
      </c>
      <c r="F63" s="115"/>
      <c r="G63" s="115"/>
      <c r="H63" s="115"/>
      <c r="I63" s="115"/>
      <c r="J63" s="115"/>
      <c r="K63" s="115"/>
      <c r="L63" s="115"/>
      <c r="M63" s="115"/>
      <c r="N63" s="111"/>
      <c r="O63" s="98"/>
      <c r="P63" s="98"/>
      <c r="Q63" s="100">
        <v>1</v>
      </c>
      <c r="R63" s="100" t="b">
        <v>0</v>
      </c>
      <c r="T63" s="100"/>
      <c r="U63" s="100"/>
    </row>
    <row r="64" spans="2:21" x14ac:dyDescent="0.25">
      <c r="B64" s="114"/>
      <c r="C64" s="98"/>
      <c r="D64" s="101"/>
      <c r="E64" s="115"/>
      <c r="F64" s="115"/>
      <c r="G64" s="115"/>
      <c r="H64" s="115"/>
      <c r="I64" s="115"/>
      <c r="J64" s="115"/>
      <c r="K64" s="115"/>
      <c r="L64" s="115"/>
      <c r="M64" s="115"/>
      <c r="N64" s="111"/>
      <c r="O64" s="98"/>
      <c r="P64" s="98"/>
      <c r="Q64" s="100"/>
      <c r="R64" s="100"/>
    </row>
    <row r="65" spans="2:18" ht="15" customHeight="1" x14ac:dyDescent="0.25">
      <c r="B65" s="67" t="str">
        <f t="shared" si="1"/>
        <v/>
      </c>
      <c r="C65" s="98"/>
      <c r="D65" s="101" t="s">
        <v>65</v>
      </c>
      <c r="E65" s="110" t="s">
        <v>66</v>
      </c>
      <c r="F65" s="110"/>
      <c r="G65" s="110"/>
      <c r="H65" s="110"/>
      <c r="I65" s="110"/>
      <c r="J65" s="110"/>
      <c r="K65" s="110"/>
      <c r="L65" s="110"/>
      <c r="M65" s="110"/>
      <c r="N65" s="111"/>
      <c r="O65" s="98"/>
      <c r="P65" s="98"/>
      <c r="Q65" s="100">
        <v>3</v>
      </c>
      <c r="R65" s="100" t="b">
        <v>0</v>
      </c>
    </row>
    <row r="66" spans="2:18" ht="15" customHeight="1" x14ac:dyDescent="0.25">
      <c r="B66" s="67" t="str">
        <f t="shared" si="1"/>
        <v/>
      </c>
      <c r="C66" s="98"/>
      <c r="D66" s="101" t="s">
        <v>67</v>
      </c>
      <c r="E66" s="110" t="s">
        <v>68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3"/>
      <c r="Q66" s="100">
        <v>5</v>
      </c>
      <c r="R66" s="100" t="b">
        <v>0</v>
      </c>
    </row>
    <row r="67" spans="2:18" ht="15" customHeight="1" x14ac:dyDescent="0.25">
      <c r="B67" s="67" t="str">
        <f t="shared" si="1"/>
        <v/>
      </c>
      <c r="C67" s="98"/>
      <c r="D67" s="101" t="s">
        <v>69</v>
      </c>
      <c r="E67" s="110" t="s">
        <v>70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3"/>
      <c r="Q67" s="100">
        <v>4</v>
      </c>
      <c r="R67" s="100" t="b">
        <v>0</v>
      </c>
    </row>
    <row r="68" spans="2:18" ht="15" customHeight="1" x14ac:dyDescent="0.25">
      <c r="B68" s="67" t="str">
        <f>IF(R68=TRUE,Q68,"")</f>
        <v/>
      </c>
      <c r="C68" s="98"/>
      <c r="D68" s="101" t="s">
        <v>71</v>
      </c>
      <c r="E68" s="110" t="s">
        <v>72</v>
      </c>
      <c r="F68" s="110"/>
      <c r="G68" s="110"/>
      <c r="H68" s="110"/>
      <c r="I68" s="110"/>
      <c r="J68" s="110"/>
      <c r="K68" s="110"/>
      <c r="L68" s="113"/>
      <c r="M68" s="113"/>
      <c r="N68" s="113"/>
      <c r="O68" s="113"/>
      <c r="P68" s="113"/>
      <c r="Q68" s="100">
        <v>1</v>
      </c>
      <c r="R68" s="100" t="b">
        <v>0</v>
      </c>
    </row>
    <row r="69" spans="2:18" x14ac:dyDescent="0.25">
      <c r="B69" s="105">
        <f>SUM(B59:B67)</f>
        <v>0</v>
      </c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98"/>
      <c r="P69" s="98"/>
      <c r="Q69" s="100"/>
      <c r="R69" s="100"/>
    </row>
    <row r="70" spans="2:18" x14ac:dyDescent="0.25">
      <c r="B70" s="95" t="s">
        <v>73</v>
      </c>
      <c r="C70" s="96"/>
      <c r="E70" s="103"/>
      <c r="F70" s="103"/>
      <c r="G70" s="103"/>
      <c r="H70" s="103"/>
      <c r="I70" s="103"/>
      <c r="J70" s="103"/>
      <c r="K70" s="103"/>
      <c r="L70" s="116"/>
      <c r="M70" s="116"/>
      <c r="N70" s="116"/>
      <c r="Q70" s="100"/>
      <c r="R70" s="100"/>
    </row>
    <row r="71" spans="2:18" x14ac:dyDescent="0.25">
      <c r="B71" s="67" t="str">
        <f>IF(R71=TRUE,Q71,"")</f>
        <v/>
      </c>
      <c r="C71" s="98"/>
      <c r="D71" s="101" t="s">
        <v>74</v>
      </c>
      <c r="E71" s="117" t="s">
        <v>75</v>
      </c>
      <c r="F71" s="117"/>
      <c r="G71" s="117"/>
      <c r="H71" s="117"/>
      <c r="I71" s="117"/>
      <c r="J71" s="117"/>
      <c r="K71" s="117"/>
      <c r="Q71" s="100">
        <v>0</v>
      </c>
      <c r="R71" s="100" t="b">
        <v>0</v>
      </c>
    </row>
    <row r="72" spans="2:18" x14ac:dyDescent="0.25">
      <c r="B72" s="67" t="str">
        <f t="shared" ref="B72:B75" si="2">IF(R72=TRUE,Q72,"")</f>
        <v/>
      </c>
      <c r="C72" s="98"/>
      <c r="D72" s="101" t="s">
        <v>76</v>
      </c>
      <c r="E72" s="117" t="s">
        <v>77</v>
      </c>
      <c r="F72" s="117"/>
      <c r="G72" s="117"/>
      <c r="H72" s="117"/>
      <c r="I72" s="117"/>
      <c r="J72" s="117"/>
      <c r="K72" s="117"/>
      <c r="Q72" s="100">
        <v>0.5</v>
      </c>
      <c r="R72" s="100" t="b">
        <v>0</v>
      </c>
    </row>
    <row r="73" spans="2:18" x14ac:dyDescent="0.25">
      <c r="B73" s="67" t="str">
        <f t="shared" si="2"/>
        <v/>
      </c>
      <c r="C73" s="98"/>
      <c r="D73" s="101" t="s">
        <v>78</v>
      </c>
      <c r="E73" s="117" t="s">
        <v>79</v>
      </c>
      <c r="F73" s="117"/>
      <c r="G73" s="117"/>
      <c r="H73" s="117"/>
      <c r="I73" s="117"/>
      <c r="J73" s="117"/>
      <c r="K73" s="117"/>
      <c r="Q73" s="100">
        <v>0.5</v>
      </c>
      <c r="R73" s="100" t="b">
        <v>0</v>
      </c>
    </row>
    <row r="74" spans="2:18" x14ac:dyDescent="0.25">
      <c r="B74" s="67" t="str">
        <f t="shared" si="2"/>
        <v/>
      </c>
      <c r="C74" s="98"/>
      <c r="D74" s="101" t="s">
        <v>80</v>
      </c>
      <c r="E74" s="117" t="s">
        <v>81</v>
      </c>
      <c r="F74" s="117"/>
      <c r="G74" s="117"/>
      <c r="H74" s="117"/>
      <c r="I74" s="117"/>
      <c r="J74" s="117"/>
      <c r="K74" s="117"/>
      <c r="Q74" s="100">
        <v>1</v>
      </c>
      <c r="R74" s="100" t="b">
        <v>0</v>
      </c>
    </row>
    <row r="75" spans="2:18" x14ac:dyDescent="0.25">
      <c r="B75" s="67" t="str">
        <f t="shared" si="2"/>
        <v/>
      </c>
      <c r="C75" s="98"/>
      <c r="D75" s="101" t="s">
        <v>82</v>
      </c>
      <c r="E75" s="117" t="s">
        <v>83</v>
      </c>
      <c r="F75" s="117"/>
      <c r="G75" s="117"/>
      <c r="H75" s="117"/>
      <c r="I75" s="117"/>
      <c r="J75" s="117"/>
      <c r="K75" s="117"/>
      <c r="Q75" s="100">
        <v>1</v>
      </c>
      <c r="R75" s="100" t="b">
        <v>0</v>
      </c>
    </row>
    <row r="76" spans="2:18" x14ac:dyDescent="0.25">
      <c r="B76" s="105">
        <f>IF(SUM(B71:B75)&gt;2,2,SUM(B71:B75))</f>
        <v>0</v>
      </c>
      <c r="D76" s="101"/>
      <c r="E76" s="103"/>
      <c r="F76" s="103"/>
      <c r="G76" s="103"/>
      <c r="H76" s="103"/>
      <c r="I76" s="103"/>
      <c r="J76" s="103"/>
      <c r="K76" s="103"/>
      <c r="Q76" s="100"/>
      <c r="R76" s="100"/>
    </row>
    <row r="77" spans="2:18" x14ac:dyDescent="0.25">
      <c r="B77" s="95" t="s">
        <v>84</v>
      </c>
      <c r="C77" s="96"/>
      <c r="D77" s="101"/>
      <c r="E77" s="103"/>
      <c r="F77" s="103"/>
      <c r="G77" s="103"/>
      <c r="H77" s="103"/>
      <c r="I77" s="103"/>
      <c r="J77" s="103"/>
      <c r="K77" s="103"/>
      <c r="Q77" s="100"/>
      <c r="R77" s="100"/>
    </row>
    <row r="78" spans="2:18" x14ac:dyDescent="0.25">
      <c r="B78" s="67" t="str">
        <f>IF(R78=TRUE,Q78,"")</f>
        <v/>
      </c>
      <c r="C78" s="98"/>
      <c r="D78" s="101" t="s">
        <v>85</v>
      </c>
      <c r="E78" s="117" t="s">
        <v>86</v>
      </c>
      <c r="F78" s="117"/>
      <c r="G78" s="117"/>
      <c r="H78" s="117"/>
      <c r="I78" s="117"/>
      <c r="J78" s="117"/>
      <c r="K78" s="117"/>
      <c r="Q78" s="100">
        <v>1</v>
      </c>
      <c r="R78" s="100" t="b">
        <v>0</v>
      </c>
    </row>
    <row r="79" spans="2:18" x14ac:dyDescent="0.25">
      <c r="B79" s="105">
        <f>SUM(B78:B78)</f>
        <v>0</v>
      </c>
      <c r="D79" s="101"/>
      <c r="E79" s="103"/>
      <c r="F79" s="103"/>
      <c r="G79" s="103"/>
      <c r="H79" s="103"/>
      <c r="I79" s="103"/>
      <c r="J79" s="103"/>
      <c r="K79" s="103"/>
      <c r="Q79" s="100"/>
      <c r="R79" s="100"/>
    </row>
    <row r="80" spans="2:18" x14ac:dyDescent="0.25">
      <c r="B80" s="95" t="s">
        <v>87</v>
      </c>
      <c r="C80" s="96"/>
      <c r="D80" s="101"/>
      <c r="E80" s="103"/>
      <c r="F80" s="103"/>
      <c r="G80" s="103"/>
      <c r="H80" s="103"/>
      <c r="I80" s="103"/>
      <c r="J80" s="103"/>
      <c r="K80" s="103"/>
      <c r="Q80" s="100"/>
      <c r="R80" s="100"/>
    </row>
    <row r="81" spans="2:18" x14ac:dyDescent="0.25">
      <c r="B81" s="67" t="str">
        <f>IF(R81=TRUE,Q81,"")</f>
        <v/>
      </c>
      <c r="C81" s="98"/>
      <c r="D81" s="101" t="s">
        <v>88</v>
      </c>
      <c r="E81" s="118" t="s">
        <v>89</v>
      </c>
      <c r="F81" s="118"/>
      <c r="G81" s="118"/>
      <c r="H81" s="118"/>
      <c r="I81" s="118"/>
      <c r="J81" s="118"/>
      <c r="K81" s="118"/>
      <c r="L81" s="118"/>
      <c r="M81" s="118"/>
      <c r="N81" s="103"/>
      <c r="Q81" s="100">
        <v>0</v>
      </c>
      <c r="R81" s="100" t="b">
        <v>0</v>
      </c>
    </row>
    <row r="82" spans="2:18" x14ac:dyDescent="0.25">
      <c r="B82" s="105">
        <f>SUM(B81:B81)</f>
        <v>0</v>
      </c>
      <c r="E82" s="103"/>
      <c r="F82" s="119"/>
      <c r="G82" s="103"/>
      <c r="H82" s="103"/>
      <c r="I82" s="103"/>
      <c r="J82" s="103"/>
      <c r="K82" s="103"/>
      <c r="L82" s="103"/>
      <c r="M82" s="103"/>
      <c r="N82" s="103"/>
      <c r="Q82" s="100"/>
      <c r="R82" s="100"/>
    </row>
    <row r="84" spans="2:18" x14ac:dyDescent="0.25">
      <c r="B84" s="95" t="s">
        <v>90</v>
      </c>
      <c r="C84" s="96"/>
      <c r="D84" s="101"/>
      <c r="E84" s="103"/>
      <c r="F84" s="103"/>
      <c r="G84" s="103"/>
      <c r="H84" s="103"/>
      <c r="I84" s="103"/>
      <c r="J84" s="103"/>
      <c r="K84" s="103"/>
      <c r="Q84" s="100"/>
      <c r="R84" s="100"/>
    </row>
    <row r="85" spans="2:18" x14ac:dyDescent="0.25">
      <c r="B85" s="67" t="str">
        <f>IF(R85=TRUE,Q85,"")</f>
        <v/>
      </c>
      <c r="C85" s="98"/>
      <c r="D85" s="101" t="s">
        <v>91</v>
      </c>
      <c r="E85" s="118" t="s">
        <v>92</v>
      </c>
      <c r="F85" s="118"/>
      <c r="G85" s="118"/>
      <c r="H85" s="118"/>
      <c r="I85" s="118"/>
      <c r="J85" s="118"/>
      <c r="K85" s="118"/>
      <c r="L85" s="118"/>
      <c r="M85" s="118"/>
      <c r="N85" s="103"/>
      <c r="Q85" s="100">
        <v>0.25</v>
      </c>
      <c r="R85" s="100" t="b">
        <v>0</v>
      </c>
    </row>
    <row r="86" spans="2:18" x14ac:dyDescent="0.25">
      <c r="B86" s="67" t="str">
        <f>IF(R86=TRUE,Q86,"")</f>
        <v/>
      </c>
      <c r="C86" s="98"/>
      <c r="D86" s="101" t="s">
        <v>93</v>
      </c>
      <c r="E86" s="118" t="s">
        <v>94</v>
      </c>
      <c r="F86" s="118"/>
      <c r="G86" s="118"/>
      <c r="H86" s="118"/>
      <c r="I86" s="118"/>
      <c r="J86" s="118"/>
      <c r="K86" s="118"/>
      <c r="L86" s="118"/>
      <c r="M86" s="118"/>
      <c r="N86" s="103"/>
      <c r="Q86" s="100">
        <v>0.25</v>
      </c>
      <c r="R86" s="100" t="b">
        <v>0</v>
      </c>
    </row>
    <row r="87" spans="2:18" x14ac:dyDescent="0.25">
      <c r="B87" s="105">
        <f>SUM(B85:B86)</f>
        <v>0</v>
      </c>
      <c r="E87" s="103"/>
      <c r="F87" s="119"/>
      <c r="G87" s="103"/>
      <c r="H87" s="103"/>
      <c r="I87" s="103"/>
      <c r="J87" s="103"/>
      <c r="K87" s="103"/>
      <c r="L87" s="103"/>
      <c r="M87" s="103"/>
      <c r="N87" s="103"/>
      <c r="Q87" s="100"/>
      <c r="R87" s="100"/>
    </row>
  </sheetData>
  <mergeCells count="50">
    <mergeCell ref="L70:N70"/>
    <mergeCell ref="E81:M81"/>
    <mergeCell ref="E85:M85"/>
    <mergeCell ref="E86:M86"/>
    <mergeCell ref="B63:B64"/>
    <mergeCell ref="E63:M64"/>
    <mergeCell ref="E65:M65"/>
    <mergeCell ref="E66:O66"/>
    <mergeCell ref="E67:O67"/>
    <mergeCell ref="E68:K68"/>
    <mergeCell ref="E55:M55"/>
    <mergeCell ref="L56:O56"/>
    <mergeCell ref="E59:N59"/>
    <mergeCell ref="E60:M60"/>
    <mergeCell ref="B61:B62"/>
    <mergeCell ref="E61:O62"/>
    <mergeCell ref="J48:L48"/>
    <mergeCell ref="M48:O48"/>
    <mergeCell ref="J49:L49"/>
    <mergeCell ref="M49:O49"/>
    <mergeCell ref="E53:M53"/>
    <mergeCell ref="E54:M54"/>
    <mergeCell ref="Q44:U44"/>
    <mergeCell ref="B46:C46"/>
    <mergeCell ref="J46:L46"/>
    <mergeCell ref="M46:O46"/>
    <mergeCell ref="J47:L47"/>
    <mergeCell ref="M47:O47"/>
    <mergeCell ref="B38:B39"/>
    <mergeCell ref="C38:E39"/>
    <mergeCell ref="H38:H39"/>
    <mergeCell ref="I38:M39"/>
    <mergeCell ref="B42:B43"/>
    <mergeCell ref="C42:M43"/>
    <mergeCell ref="D8:I9"/>
    <mergeCell ref="B10:C11"/>
    <mergeCell ref="D10:I11"/>
    <mergeCell ref="B12:C13"/>
    <mergeCell ref="D12:I13"/>
    <mergeCell ref="B16:O16"/>
    <mergeCell ref="Q1:U1"/>
    <mergeCell ref="B2:C3"/>
    <mergeCell ref="D2:I3"/>
    <mergeCell ref="K2:O3"/>
    <mergeCell ref="B4:C5"/>
    <mergeCell ref="D4:I5"/>
    <mergeCell ref="K4:O9"/>
    <mergeCell ref="B6:C7"/>
    <mergeCell ref="D6:I7"/>
    <mergeCell ref="B8:C9"/>
  </mergeCells>
  <dataValidations count="1">
    <dataValidation type="list" allowBlank="1" showInputMessage="1" showErrorMessage="1" sqref="B48">
      <formula1>$T$47:$T$50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57</xdr:row>
                    <xdr:rowOff>180975</xdr:rowOff>
                  </from>
                  <to>
                    <xdr:col>2</xdr:col>
                    <xdr:colOff>381000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59</xdr:row>
                    <xdr:rowOff>0</xdr:rowOff>
                  </from>
                  <to>
                    <xdr:col>2</xdr:col>
                    <xdr:colOff>381000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180975</xdr:colOff>
                    <xdr:row>60</xdr:row>
                    <xdr:rowOff>0</xdr:rowOff>
                  </from>
                  <to>
                    <xdr:col>2</xdr:col>
                    <xdr:colOff>381000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62</xdr:row>
                    <xdr:rowOff>0</xdr:rowOff>
                  </from>
                  <to>
                    <xdr:col>2</xdr:col>
                    <xdr:colOff>381000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180975</xdr:colOff>
                    <xdr:row>64</xdr:row>
                    <xdr:rowOff>0</xdr:rowOff>
                  </from>
                  <to>
                    <xdr:col>2</xdr:col>
                    <xdr:colOff>381000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180975</xdr:colOff>
                    <xdr:row>65</xdr:row>
                    <xdr:rowOff>0</xdr:rowOff>
                  </from>
                  <to>
                    <xdr:col>2</xdr:col>
                    <xdr:colOff>381000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180975</xdr:colOff>
                    <xdr:row>66</xdr:row>
                    <xdr:rowOff>0</xdr:rowOff>
                  </from>
                  <to>
                    <xdr:col>2</xdr:col>
                    <xdr:colOff>381000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180975</xdr:colOff>
                    <xdr:row>52</xdr:row>
                    <xdr:rowOff>0</xdr:rowOff>
                  </from>
                  <to>
                    <xdr:col>2</xdr:col>
                    <xdr:colOff>381000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180975</xdr:colOff>
                    <xdr:row>53</xdr:row>
                    <xdr:rowOff>0</xdr:rowOff>
                  </from>
                  <to>
                    <xdr:col>2</xdr:col>
                    <xdr:colOff>381000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180975</xdr:colOff>
                    <xdr:row>54</xdr:row>
                    <xdr:rowOff>0</xdr:rowOff>
                  </from>
                  <to>
                    <xdr:col>2</xdr:col>
                    <xdr:colOff>381000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180975</xdr:colOff>
                    <xdr:row>70</xdr:row>
                    <xdr:rowOff>0</xdr:rowOff>
                  </from>
                  <to>
                    <xdr:col>2</xdr:col>
                    <xdr:colOff>381000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180975</xdr:colOff>
                    <xdr:row>71</xdr:row>
                    <xdr:rowOff>0</xdr:rowOff>
                  </from>
                  <to>
                    <xdr:col>2</xdr:col>
                    <xdr:colOff>381000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180975</xdr:colOff>
                    <xdr:row>72</xdr:row>
                    <xdr:rowOff>0</xdr:rowOff>
                  </from>
                  <to>
                    <xdr:col>2</xdr:col>
                    <xdr:colOff>381000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73</xdr:row>
                    <xdr:rowOff>0</xdr:rowOff>
                  </from>
                  <to>
                    <xdr:col>2</xdr:col>
                    <xdr:colOff>381000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74</xdr:row>
                    <xdr:rowOff>0</xdr:rowOff>
                  </from>
                  <to>
                    <xdr:col>2</xdr:col>
                    <xdr:colOff>381000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180975</xdr:colOff>
                    <xdr:row>77</xdr:row>
                    <xdr:rowOff>0</xdr:rowOff>
                  </from>
                  <to>
                    <xdr:col>2</xdr:col>
                    <xdr:colOff>381000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180975</xdr:colOff>
                    <xdr:row>80</xdr:row>
                    <xdr:rowOff>0</xdr:rowOff>
                  </from>
                  <to>
                    <xdr:col>2</xdr:col>
                    <xdr:colOff>381000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 macro="[1]!CheckBox27_Click">
                <anchor moveWithCells="1">
                  <from>
                    <xdr:col>2</xdr:col>
                    <xdr:colOff>180975</xdr:colOff>
                    <xdr:row>67</xdr:row>
                    <xdr:rowOff>0</xdr:rowOff>
                  </from>
                  <to>
                    <xdr:col>2</xdr:col>
                    <xdr:colOff>381000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</xdr:col>
                    <xdr:colOff>180975</xdr:colOff>
                    <xdr:row>84</xdr:row>
                    <xdr:rowOff>0</xdr:rowOff>
                  </from>
                  <to>
                    <xdr:col>2</xdr:col>
                    <xdr:colOff>381000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</xdr:col>
                    <xdr:colOff>180975</xdr:colOff>
                    <xdr:row>85</xdr:row>
                    <xdr:rowOff>0</xdr:rowOff>
                  </from>
                  <to>
                    <xdr:col>2</xdr:col>
                    <xdr:colOff>381000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</xdr:col>
                    <xdr:colOff>180975</xdr:colOff>
                    <xdr:row>85</xdr:row>
                    <xdr:rowOff>0</xdr:rowOff>
                  </from>
                  <to>
                    <xdr:col>2</xdr:col>
                    <xdr:colOff>381000</xdr:colOff>
                    <xdr:row>86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91"/>
  <sheetViews>
    <sheetView workbookViewId="0">
      <selection activeCell="X15" sqref="X15"/>
    </sheetView>
  </sheetViews>
  <sheetFormatPr defaultRowHeight="15" x14ac:dyDescent="0.25"/>
  <cols>
    <col min="1" max="1" width="2.85546875" style="2" customWidth="1"/>
    <col min="2" max="2" width="10.85546875" style="106" customWidth="1"/>
    <col min="3" max="3" width="7.7109375" style="2" customWidth="1"/>
    <col min="4" max="4" width="3.28515625" style="3" customWidth="1"/>
    <col min="5" max="5" width="11.140625" style="2" customWidth="1"/>
    <col min="6" max="6" width="7.140625" style="2" customWidth="1"/>
    <col min="7" max="7" width="1.85546875" style="2" customWidth="1"/>
    <col min="8" max="8" width="9.140625" style="2" bestFit="1" customWidth="1"/>
    <col min="9" max="9" width="7.140625" style="2" customWidth="1"/>
    <col min="10" max="10" width="2" style="2" bestFit="1" customWidth="1"/>
    <col min="11" max="11" width="7.140625" style="2" customWidth="1"/>
    <col min="12" max="12" width="2" style="2" bestFit="1" customWidth="1"/>
    <col min="13" max="13" width="4.42578125" style="2" customWidth="1"/>
    <col min="14" max="14" width="4" style="2" customWidth="1"/>
    <col min="15" max="15" width="9.140625" style="2"/>
    <col min="16" max="16" width="2.85546875" style="2" customWidth="1"/>
    <col min="17" max="21" width="9.140625" style="2" hidden="1" customWidth="1"/>
    <col min="22" max="22" width="9.140625" style="2" customWidth="1"/>
    <col min="23" max="16384" width="9.140625" style="2"/>
  </cols>
  <sheetData>
    <row r="1" spans="2:21" ht="15.75" thickBot="1" x14ac:dyDescent="0.3">
      <c r="Q1" s="4" t="s">
        <v>0</v>
      </c>
      <c r="R1" s="5"/>
      <c r="S1" s="5"/>
      <c r="T1" s="5"/>
      <c r="U1" s="6"/>
    </row>
    <row r="2" spans="2:21" ht="15" customHeight="1" x14ac:dyDescent="0.25">
      <c r="B2" s="7" t="s">
        <v>1</v>
      </c>
      <c r="C2" s="8"/>
      <c r="D2" s="9"/>
      <c r="E2" s="10"/>
      <c r="F2" s="10"/>
      <c r="G2" s="10"/>
      <c r="H2" s="10"/>
      <c r="I2" s="11"/>
      <c r="K2" s="12" t="s">
        <v>2</v>
      </c>
      <c r="L2" s="13"/>
      <c r="M2" s="13"/>
      <c r="N2" s="13"/>
      <c r="O2" s="14"/>
      <c r="P2" s="15"/>
    </row>
    <row r="3" spans="2:21" ht="15.75" thickBot="1" x14ac:dyDescent="0.3">
      <c r="B3" s="16"/>
      <c r="C3" s="17"/>
      <c r="D3" s="18"/>
      <c r="E3" s="19"/>
      <c r="F3" s="19"/>
      <c r="G3" s="19"/>
      <c r="H3" s="19"/>
      <c r="I3" s="20"/>
      <c r="K3" s="21"/>
      <c r="L3" s="22"/>
      <c r="M3" s="22"/>
      <c r="N3" s="22"/>
      <c r="O3" s="23"/>
      <c r="P3" s="15"/>
    </row>
    <row r="4" spans="2:21" ht="15" customHeight="1" x14ac:dyDescent="0.25">
      <c r="B4" s="7" t="s">
        <v>3</v>
      </c>
      <c r="C4" s="8"/>
      <c r="D4" s="9"/>
      <c r="E4" s="10"/>
      <c r="F4" s="10"/>
      <c r="G4" s="10"/>
      <c r="H4" s="10"/>
      <c r="I4" s="11"/>
      <c r="K4" s="24"/>
      <c r="L4" s="25"/>
      <c r="M4" s="25"/>
      <c r="N4" s="25"/>
      <c r="O4" s="26"/>
      <c r="P4" s="27"/>
    </row>
    <row r="5" spans="2:21" ht="15.75" thickBot="1" x14ac:dyDescent="0.3">
      <c r="B5" s="28"/>
      <c r="C5" s="29"/>
      <c r="D5" s="18"/>
      <c r="E5" s="19"/>
      <c r="F5" s="19"/>
      <c r="G5" s="19"/>
      <c r="H5" s="19"/>
      <c r="I5" s="20"/>
      <c r="K5" s="30"/>
      <c r="L5" s="31"/>
      <c r="M5" s="31"/>
      <c r="N5" s="31"/>
      <c r="O5" s="32"/>
      <c r="P5" s="27"/>
    </row>
    <row r="6" spans="2:21" ht="15" customHeight="1" x14ac:dyDescent="0.25">
      <c r="B6" s="16" t="s">
        <v>4</v>
      </c>
      <c r="C6" s="17"/>
      <c r="D6" s="33"/>
      <c r="E6" s="34"/>
      <c r="F6" s="34"/>
      <c r="G6" s="34"/>
      <c r="H6" s="34"/>
      <c r="I6" s="35"/>
      <c r="K6" s="30"/>
      <c r="L6" s="31"/>
      <c r="M6" s="31"/>
      <c r="N6" s="31"/>
      <c r="O6" s="32"/>
      <c r="P6" s="27"/>
    </row>
    <row r="7" spans="2:21" ht="15.75" thickBot="1" x14ac:dyDescent="0.3">
      <c r="B7" s="16"/>
      <c r="C7" s="17"/>
      <c r="D7" s="36"/>
      <c r="E7" s="37"/>
      <c r="F7" s="37"/>
      <c r="G7" s="37"/>
      <c r="H7" s="37"/>
      <c r="I7" s="38"/>
      <c r="K7" s="30"/>
      <c r="L7" s="31"/>
      <c r="M7" s="31"/>
      <c r="N7" s="31"/>
      <c r="O7" s="32"/>
      <c r="P7" s="27"/>
    </row>
    <row r="8" spans="2:21" ht="15" customHeight="1" x14ac:dyDescent="0.25">
      <c r="B8" s="7" t="s">
        <v>5</v>
      </c>
      <c r="C8" s="8"/>
      <c r="D8" s="9"/>
      <c r="E8" s="10"/>
      <c r="F8" s="10"/>
      <c r="G8" s="10"/>
      <c r="H8" s="10"/>
      <c r="I8" s="11"/>
      <c r="K8" s="30"/>
      <c r="L8" s="31"/>
      <c r="M8" s="31"/>
      <c r="N8" s="31"/>
      <c r="O8" s="32"/>
      <c r="P8" s="27"/>
    </row>
    <row r="9" spans="2:21" ht="15.75" thickBot="1" x14ac:dyDescent="0.3">
      <c r="B9" s="28"/>
      <c r="C9" s="29"/>
      <c r="D9" s="18"/>
      <c r="E9" s="19"/>
      <c r="F9" s="19"/>
      <c r="G9" s="19"/>
      <c r="H9" s="19"/>
      <c r="I9" s="20"/>
      <c r="K9" s="39"/>
      <c r="L9" s="40"/>
      <c r="M9" s="40"/>
      <c r="N9" s="40"/>
      <c r="O9" s="41"/>
      <c r="P9" s="27"/>
    </row>
    <row r="10" spans="2:21" x14ac:dyDescent="0.25">
      <c r="B10" s="42" t="s">
        <v>6</v>
      </c>
      <c r="C10" s="43"/>
      <c r="D10" s="44"/>
      <c r="E10" s="45"/>
      <c r="F10" s="45"/>
      <c r="G10" s="45"/>
      <c r="H10" s="45"/>
      <c r="I10" s="46"/>
      <c r="K10" s="47"/>
      <c r="L10" s="47"/>
      <c r="M10" s="47"/>
      <c r="N10" s="47"/>
    </row>
    <row r="11" spans="2:21" ht="15.75" thickBot="1" x14ac:dyDescent="0.3">
      <c r="B11" s="48"/>
      <c r="C11" s="49"/>
      <c r="D11" s="50"/>
      <c r="E11" s="51"/>
      <c r="F11" s="51"/>
      <c r="G11" s="51"/>
      <c r="H11" s="51"/>
      <c r="I11" s="52"/>
      <c r="K11" s="47"/>
      <c r="L11" s="47"/>
      <c r="M11" s="47"/>
      <c r="N11" s="47"/>
    </row>
    <row r="12" spans="2:21" ht="18.75" customHeight="1" x14ac:dyDescent="0.25">
      <c r="B12" s="53" t="s">
        <v>7</v>
      </c>
      <c r="C12" s="54"/>
      <c r="D12" s="55"/>
      <c r="E12" s="55"/>
      <c r="F12" s="55"/>
      <c r="G12" s="55"/>
      <c r="H12" s="55"/>
      <c r="I12" s="56"/>
    </row>
    <row r="13" spans="2:21" ht="18.75" customHeight="1" thickBot="1" x14ac:dyDescent="0.3">
      <c r="B13" s="57"/>
      <c r="C13" s="58"/>
      <c r="D13" s="59"/>
      <c r="E13" s="59"/>
      <c r="F13" s="59"/>
      <c r="G13" s="59"/>
      <c r="H13" s="59"/>
      <c r="I13" s="60"/>
    </row>
    <row r="15" spans="2:21" ht="15.75" thickBot="1" x14ac:dyDescent="0.3"/>
    <row r="16" spans="2:21" ht="15.75" thickBot="1" x14ac:dyDescent="0.3">
      <c r="B16" s="61" t="s">
        <v>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4"/>
    </row>
    <row r="18" spans="2:3" x14ac:dyDescent="0.25">
      <c r="B18" s="120" t="s">
        <v>9</v>
      </c>
      <c r="C18" s="66" t="s">
        <v>10</v>
      </c>
    </row>
    <row r="19" spans="2:3" x14ac:dyDescent="0.25">
      <c r="B19" s="121"/>
      <c r="C19" s="2" t="s">
        <v>11</v>
      </c>
    </row>
    <row r="20" spans="2:3" x14ac:dyDescent="0.25">
      <c r="B20" s="121"/>
      <c r="C20" s="2" t="s">
        <v>12</v>
      </c>
    </row>
    <row r="21" spans="2:3" x14ac:dyDescent="0.25">
      <c r="B21" s="121"/>
      <c r="C21" s="2" t="s">
        <v>13</v>
      </c>
    </row>
    <row r="22" spans="2:3" x14ac:dyDescent="0.25">
      <c r="B22" s="121"/>
      <c r="C22" s="2" t="s">
        <v>14</v>
      </c>
    </row>
    <row r="23" spans="2:3" x14ac:dyDescent="0.25">
      <c r="B23" s="121"/>
      <c r="C23" s="2" t="s">
        <v>15</v>
      </c>
    </row>
    <row r="25" spans="2:3" x14ac:dyDescent="0.25">
      <c r="B25" s="120" t="s">
        <v>16</v>
      </c>
      <c r="C25" s="66" t="s">
        <v>10</v>
      </c>
    </row>
    <row r="26" spans="2:3" x14ac:dyDescent="0.25">
      <c r="B26" s="121"/>
      <c r="C26" s="2" t="s">
        <v>17</v>
      </c>
    </row>
    <row r="27" spans="2:3" x14ac:dyDescent="0.25">
      <c r="B27" s="121"/>
      <c r="C27" s="2" t="s">
        <v>18</v>
      </c>
    </row>
    <row r="28" spans="2:3" x14ac:dyDescent="0.25">
      <c r="B28" s="121"/>
      <c r="C28" s="2" t="s">
        <v>19</v>
      </c>
    </row>
    <row r="29" spans="2:3" x14ac:dyDescent="0.25">
      <c r="B29" s="121"/>
      <c r="C29" s="2" t="s">
        <v>20</v>
      </c>
    </row>
    <row r="31" spans="2:3" x14ac:dyDescent="0.25">
      <c r="B31" s="120" t="s">
        <v>21</v>
      </c>
      <c r="C31" s="66" t="s">
        <v>10</v>
      </c>
    </row>
    <row r="32" spans="2:3" x14ac:dyDescent="0.25">
      <c r="B32" s="121"/>
      <c r="C32" s="2" t="s">
        <v>22</v>
      </c>
    </row>
    <row r="33" spans="2:21" x14ac:dyDescent="0.25">
      <c r="B33" s="121"/>
      <c r="C33" s="2" t="s">
        <v>23</v>
      </c>
    </row>
    <row r="34" spans="2:21" x14ac:dyDescent="0.25">
      <c r="B34" s="121"/>
      <c r="C34" s="2" t="s">
        <v>24</v>
      </c>
    </row>
    <row r="35" spans="2:21" x14ac:dyDescent="0.25">
      <c r="B35" s="121"/>
      <c r="C35" s="2" t="s">
        <v>25</v>
      </c>
    </row>
    <row r="36" spans="2:21" x14ac:dyDescent="0.25">
      <c r="B36" s="121"/>
      <c r="C36" s="2" t="s">
        <v>26</v>
      </c>
    </row>
    <row r="37" spans="2:21" ht="15.75" thickBot="1" x14ac:dyDescent="0.3"/>
    <row r="38" spans="2:21" ht="15" customHeight="1" x14ac:dyDescent="0.25">
      <c r="B38" s="69" t="s">
        <v>27</v>
      </c>
      <c r="C38" s="24"/>
      <c r="D38" s="25"/>
      <c r="E38" s="26"/>
      <c r="H38" s="69" t="s">
        <v>28</v>
      </c>
      <c r="I38" s="24"/>
      <c r="J38" s="25"/>
      <c r="K38" s="25"/>
      <c r="L38" s="25"/>
      <c r="M38" s="26"/>
    </row>
    <row r="39" spans="2:21" ht="15.75" thickBot="1" x14ac:dyDescent="0.3">
      <c r="B39" s="71"/>
      <c r="C39" s="39"/>
      <c r="D39" s="40"/>
      <c r="E39" s="41"/>
      <c r="H39" s="71"/>
      <c r="I39" s="39"/>
      <c r="J39" s="40"/>
      <c r="K39" s="40"/>
      <c r="L39" s="40"/>
      <c r="M39" s="41"/>
    </row>
    <row r="41" spans="2:21" ht="15.75" thickBot="1" x14ac:dyDescent="0.3"/>
    <row r="42" spans="2:21" x14ac:dyDescent="0.25">
      <c r="B42" s="69" t="s">
        <v>29</v>
      </c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2:21" ht="15.75" thickBot="1" x14ac:dyDescent="0.3">
      <c r="B43" s="71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1"/>
    </row>
    <row r="44" spans="2:21" ht="15.75" thickBot="1" x14ac:dyDescent="0.3">
      <c r="Q44" s="4" t="s">
        <v>0</v>
      </c>
      <c r="R44" s="5"/>
      <c r="S44" s="5"/>
      <c r="T44" s="5"/>
      <c r="U44" s="6"/>
    </row>
    <row r="45" spans="2:21" ht="15.75" thickBot="1" x14ac:dyDescent="0.3"/>
    <row r="46" spans="2:21" ht="19.5" thickBot="1" x14ac:dyDescent="0.35">
      <c r="B46" s="72"/>
      <c r="C46" s="73"/>
      <c r="D46" s="74" t="s">
        <v>95</v>
      </c>
      <c r="I46" s="75" t="s">
        <v>96</v>
      </c>
      <c r="J46" s="79"/>
      <c r="K46" s="79"/>
      <c r="L46" s="79"/>
      <c r="M46" s="79"/>
      <c r="N46" s="79"/>
      <c r="O46" s="79"/>
      <c r="P46" s="79"/>
    </row>
    <row r="47" spans="2:21" ht="15.75" thickBot="1" x14ac:dyDescent="0.3">
      <c r="T47" s="83" t="s">
        <v>97</v>
      </c>
      <c r="U47" s="84">
        <v>275</v>
      </c>
    </row>
    <row r="48" spans="2:21" ht="15.75" thickBot="1" x14ac:dyDescent="0.3">
      <c r="B48" s="122"/>
      <c r="C48" s="86" t="s">
        <v>98</v>
      </c>
      <c r="H48" s="123" t="s">
        <v>31</v>
      </c>
      <c r="I48" s="124" t="s">
        <v>32</v>
      </c>
      <c r="J48" s="124"/>
      <c r="K48" s="124"/>
      <c r="M48" s="124" t="s">
        <v>98</v>
      </c>
      <c r="N48" s="124"/>
      <c r="O48" s="124"/>
      <c r="P48" s="90"/>
      <c r="T48" s="91" t="s">
        <v>99</v>
      </c>
      <c r="U48" s="84">
        <v>265</v>
      </c>
    </row>
    <row r="49" spans="2:21" ht="15.75" thickBot="1" x14ac:dyDescent="0.3">
      <c r="B49" s="122"/>
      <c r="C49" s="2" t="s">
        <v>100</v>
      </c>
      <c r="H49" s="123" t="s">
        <v>101</v>
      </c>
      <c r="I49" s="125" t="s">
        <v>102</v>
      </c>
      <c r="J49" s="125"/>
      <c r="K49" s="125"/>
      <c r="M49" s="126" t="s">
        <v>97</v>
      </c>
      <c r="N49" s="126"/>
      <c r="O49" s="84">
        <v>275</v>
      </c>
      <c r="P49" s="90"/>
      <c r="T49" s="91" t="s">
        <v>103</v>
      </c>
      <c r="U49" s="84">
        <v>255</v>
      </c>
    </row>
    <row r="50" spans="2:21" ht="15.75" thickBot="1" x14ac:dyDescent="0.3">
      <c r="B50" s="122" t="str">
        <f>IF(B48="","",VLOOKUP(B48,T47:U52,2))</f>
        <v/>
      </c>
      <c r="C50" s="2" t="s">
        <v>98</v>
      </c>
      <c r="H50" s="127" t="s">
        <v>104</v>
      </c>
      <c r="I50" s="125" t="s">
        <v>105</v>
      </c>
      <c r="J50" s="125"/>
      <c r="K50" s="125"/>
      <c r="M50" s="128" t="s">
        <v>99</v>
      </c>
      <c r="N50" s="128"/>
      <c r="O50" s="84">
        <v>265</v>
      </c>
      <c r="P50" s="90"/>
      <c r="T50" s="91" t="s">
        <v>106</v>
      </c>
      <c r="U50" s="84">
        <v>245</v>
      </c>
    </row>
    <row r="51" spans="2:21" ht="15.75" thickBot="1" x14ac:dyDescent="0.3">
      <c r="B51" s="122"/>
      <c r="C51" s="2" t="s">
        <v>41</v>
      </c>
      <c r="H51" s="127" t="s">
        <v>107</v>
      </c>
      <c r="I51" s="125" t="s">
        <v>108</v>
      </c>
      <c r="J51" s="125"/>
      <c r="K51" s="125"/>
      <c r="M51" s="128" t="s">
        <v>103</v>
      </c>
      <c r="N51" s="128"/>
      <c r="O51" s="84">
        <v>255</v>
      </c>
      <c r="P51" s="90"/>
      <c r="T51" s="83" t="s">
        <v>109</v>
      </c>
      <c r="U51" s="84">
        <v>235</v>
      </c>
    </row>
    <row r="52" spans="2:21" ht="15.75" thickBot="1" x14ac:dyDescent="0.3">
      <c r="B52" s="129">
        <f>SUM(B49,B60,B73,B83,B88,B91)</f>
        <v>0</v>
      </c>
      <c r="C52" s="2" t="s">
        <v>45</v>
      </c>
      <c r="H52" s="127" t="s">
        <v>110</v>
      </c>
      <c r="I52" s="125" t="s">
        <v>111</v>
      </c>
      <c r="J52" s="125"/>
      <c r="K52" s="125"/>
      <c r="M52" s="128" t="s">
        <v>106</v>
      </c>
      <c r="N52" s="128"/>
      <c r="O52" s="84">
        <v>245</v>
      </c>
      <c r="P52" s="90"/>
      <c r="T52" s="83" t="s">
        <v>112</v>
      </c>
      <c r="U52" s="84">
        <v>215</v>
      </c>
    </row>
    <row r="53" spans="2:21" x14ac:dyDescent="0.25">
      <c r="H53" s="130" t="s">
        <v>113</v>
      </c>
      <c r="I53" s="125" t="s">
        <v>114</v>
      </c>
      <c r="J53" s="125"/>
      <c r="K53" s="125"/>
      <c r="M53" s="126" t="s">
        <v>109</v>
      </c>
      <c r="N53" s="126"/>
      <c r="O53" s="84">
        <v>235</v>
      </c>
      <c r="P53" s="90"/>
    </row>
    <row r="54" spans="2:21" x14ac:dyDescent="0.25">
      <c r="B54" s="95" t="s">
        <v>47</v>
      </c>
      <c r="C54" s="96"/>
      <c r="M54" s="126" t="s">
        <v>112</v>
      </c>
      <c r="N54" s="126"/>
      <c r="O54" s="84">
        <v>215</v>
      </c>
      <c r="P54" s="90"/>
      <c r="Q54" s="100" t="s">
        <v>48</v>
      </c>
      <c r="R54" s="100"/>
    </row>
    <row r="55" spans="2:21" x14ac:dyDescent="0.25">
      <c r="B55" s="121" t="str">
        <f>IF(R55=TRUE,Q55,"")</f>
        <v/>
      </c>
      <c r="C55" s="98"/>
      <c r="D55" s="101" t="s">
        <v>49</v>
      </c>
      <c r="E55" s="102" t="s">
        <v>115</v>
      </c>
      <c r="F55" s="102"/>
      <c r="G55" s="102"/>
      <c r="H55" s="102"/>
      <c r="I55" s="102"/>
      <c r="J55" s="102"/>
      <c r="K55" s="102"/>
      <c r="L55" s="102"/>
      <c r="M55" s="102"/>
      <c r="N55" s="103"/>
      <c r="Q55" s="100">
        <v>10</v>
      </c>
      <c r="R55" s="100" t="b">
        <v>0</v>
      </c>
      <c r="T55" s="100" t="s">
        <v>51</v>
      </c>
      <c r="U55" s="100"/>
    </row>
    <row r="56" spans="2:21" x14ac:dyDescent="0.25">
      <c r="B56" s="121" t="str">
        <f t="shared" ref="B56:B58" si="0">IF(R56=TRUE,Q56,"")</f>
        <v/>
      </c>
      <c r="C56" s="98"/>
      <c r="D56" s="101" t="s">
        <v>52</v>
      </c>
      <c r="E56" s="104" t="s">
        <v>116</v>
      </c>
      <c r="F56" s="104"/>
      <c r="G56" s="104"/>
      <c r="H56" s="104"/>
      <c r="I56" s="104"/>
      <c r="J56" s="104"/>
      <c r="K56" s="104"/>
      <c r="L56" s="104"/>
      <c r="M56" s="104"/>
      <c r="N56" s="103"/>
      <c r="Q56" s="100">
        <v>5</v>
      </c>
      <c r="R56" s="100" t="b">
        <v>0</v>
      </c>
      <c r="T56" s="100">
        <v>-60</v>
      </c>
      <c r="U56" s="100">
        <v>-7</v>
      </c>
    </row>
    <row r="57" spans="2:21" x14ac:dyDescent="0.25">
      <c r="B57" s="121" t="str">
        <f t="shared" si="0"/>
        <v/>
      </c>
      <c r="C57" s="98"/>
      <c r="D57" s="101" t="s">
        <v>54</v>
      </c>
      <c r="E57" s="104" t="s">
        <v>117</v>
      </c>
      <c r="F57" s="104"/>
      <c r="G57" s="104"/>
      <c r="H57" s="104"/>
      <c r="I57" s="104"/>
      <c r="J57" s="104"/>
      <c r="K57" s="104"/>
      <c r="L57" s="104"/>
      <c r="M57" s="104"/>
      <c r="N57" s="103"/>
      <c r="Q57" s="100">
        <v>0</v>
      </c>
      <c r="R57" s="100" t="b">
        <v>0</v>
      </c>
      <c r="T57" s="100">
        <v>-50</v>
      </c>
      <c r="U57" s="100">
        <v>-7</v>
      </c>
    </row>
    <row r="58" spans="2:21" x14ac:dyDescent="0.25">
      <c r="B58" s="121" t="str">
        <f t="shared" si="0"/>
        <v/>
      </c>
      <c r="C58" s="98"/>
      <c r="D58" s="101" t="s">
        <v>118</v>
      </c>
      <c r="E58" s="104" t="s">
        <v>119</v>
      </c>
      <c r="F58" s="104"/>
      <c r="G58" s="104"/>
      <c r="H58" s="104"/>
      <c r="I58" s="104"/>
      <c r="J58" s="104"/>
      <c r="K58" s="104"/>
      <c r="L58" s="104"/>
      <c r="M58" s="104"/>
      <c r="N58" s="103"/>
      <c r="Q58" s="100">
        <v>-2</v>
      </c>
      <c r="R58" s="100" t="b">
        <v>0</v>
      </c>
      <c r="T58" s="100">
        <v>-40</v>
      </c>
      <c r="U58" s="100">
        <v>-7</v>
      </c>
    </row>
    <row r="59" spans="2:21" x14ac:dyDescent="0.25">
      <c r="B59" s="121" t="str">
        <f>IF(K60="","",VLOOKUP(K60,T56:U68,2))</f>
        <v/>
      </c>
      <c r="C59" s="98"/>
      <c r="D59" s="101" t="s">
        <v>120</v>
      </c>
      <c r="E59" s="103" t="s">
        <v>121</v>
      </c>
      <c r="F59" s="103"/>
      <c r="Q59" s="100"/>
      <c r="R59" s="100"/>
      <c r="T59" s="109">
        <v>-30</v>
      </c>
      <c r="U59" s="100">
        <v>-7</v>
      </c>
    </row>
    <row r="60" spans="2:21" x14ac:dyDescent="0.25">
      <c r="B60" s="105">
        <f>SUM(B55:B59)</f>
        <v>0</v>
      </c>
      <c r="C60" s="98"/>
      <c r="D60" s="101"/>
      <c r="E60" s="106" t="s">
        <v>122</v>
      </c>
      <c r="F60" s="121" t="str">
        <f>IF(B51="","",B51)</f>
        <v/>
      </c>
      <c r="G60" s="106" t="s">
        <v>123</v>
      </c>
      <c r="H60" s="106" t="s">
        <v>124</v>
      </c>
      <c r="I60" s="121" t="str">
        <f>IF(B50="","",B50)</f>
        <v/>
      </c>
      <c r="J60" s="106" t="s">
        <v>125</v>
      </c>
      <c r="K60" s="121" t="str">
        <f>IF(B51="","",F60-I60)</f>
        <v/>
      </c>
      <c r="L60" s="131" t="s">
        <v>126</v>
      </c>
      <c r="M60" s="104"/>
      <c r="N60" s="104"/>
      <c r="O60" s="104"/>
      <c r="P60" s="103"/>
      <c r="Q60" s="100"/>
      <c r="R60" s="100"/>
      <c r="T60" s="100">
        <v>-20</v>
      </c>
      <c r="U60" s="100">
        <v>-4</v>
      </c>
    </row>
    <row r="61" spans="2:21" x14ac:dyDescent="0.25">
      <c r="D61" s="101"/>
      <c r="E61" s="108" t="s">
        <v>127</v>
      </c>
      <c r="F61" s="108"/>
      <c r="G61" s="108"/>
      <c r="H61" s="108"/>
      <c r="I61" s="108"/>
      <c r="J61" s="108"/>
      <c r="K61" s="103"/>
      <c r="L61" s="103"/>
      <c r="M61" s="103"/>
      <c r="N61" s="103"/>
      <c r="Q61" s="100"/>
      <c r="R61" s="100"/>
      <c r="T61" s="100">
        <v>-10</v>
      </c>
      <c r="U61" s="100">
        <v>-1</v>
      </c>
    </row>
    <row r="62" spans="2:21" x14ac:dyDescent="0.25">
      <c r="E62" s="132" t="s">
        <v>128</v>
      </c>
      <c r="F62" s="108"/>
      <c r="G62" s="108"/>
      <c r="H62" s="108"/>
      <c r="I62" s="108"/>
      <c r="J62" s="108"/>
      <c r="K62" s="103"/>
      <c r="L62" s="103"/>
      <c r="M62" s="103"/>
      <c r="N62" s="103"/>
      <c r="Q62" s="100"/>
      <c r="R62" s="100"/>
      <c r="T62" s="100">
        <v>0</v>
      </c>
      <c r="U62" s="100">
        <v>0</v>
      </c>
    </row>
    <row r="63" spans="2:21" x14ac:dyDescent="0.25">
      <c r="B63" s="95" t="s">
        <v>56</v>
      </c>
      <c r="C63" s="96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Q63" s="100"/>
      <c r="R63" s="100"/>
      <c r="T63" s="100">
        <v>10</v>
      </c>
      <c r="U63" s="100">
        <v>1</v>
      </c>
    </row>
    <row r="64" spans="2:21" x14ac:dyDescent="0.25">
      <c r="B64" s="121" t="str">
        <f>IF(R64=TRUE,Q64,"")</f>
        <v/>
      </c>
      <c r="C64" s="98"/>
      <c r="D64" s="101" t="s">
        <v>57</v>
      </c>
      <c r="E64" s="110" t="s">
        <v>129</v>
      </c>
      <c r="F64" s="110"/>
      <c r="G64" s="110"/>
      <c r="H64" s="110"/>
      <c r="I64" s="110"/>
      <c r="J64" s="110"/>
      <c r="K64" s="110"/>
      <c r="L64" s="110"/>
      <c r="M64" s="110"/>
      <c r="N64" s="111"/>
      <c r="O64" s="98"/>
      <c r="P64" s="98"/>
      <c r="Q64" s="100">
        <v>1</v>
      </c>
      <c r="R64" s="100" t="b">
        <v>0</v>
      </c>
      <c r="T64" s="100">
        <v>20</v>
      </c>
      <c r="U64" s="100">
        <v>4</v>
      </c>
    </row>
    <row r="65" spans="2:21" x14ac:dyDescent="0.25">
      <c r="B65" s="121" t="str">
        <f t="shared" ref="B65:B72" si="1">IF(R65=TRUE,Q65,"")</f>
        <v/>
      </c>
      <c r="C65" s="98"/>
      <c r="D65" s="101" t="s">
        <v>59</v>
      </c>
      <c r="E65" s="110" t="s">
        <v>130</v>
      </c>
      <c r="F65" s="110"/>
      <c r="G65" s="110"/>
      <c r="H65" s="110"/>
      <c r="I65" s="110"/>
      <c r="J65" s="110"/>
      <c r="K65" s="110"/>
      <c r="L65" s="110"/>
      <c r="M65" s="110"/>
      <c r="N65" s="111"/>
      <c r="O65" s="98"/>
      <c r="P65" s="98"/>
      <c r="Q65" s="100">
        <v>2</v>
      </c>
      <c r="R65" s="100" t="b">
        <v>0</v>
      </c>
      <c r="T65" s="100">
        <v>30</v>
      </c>
      <c r="U65" s="100">
        <v>7</v>
      </c>
    </row>
    <row r="66" spans="2:21" ht="15" customHeight="1" x14ac:dyDescent="0.25">
      <c r="B66" s="121" t="str">
        <f t="shared" si="1"/>
        <v/>
      </c>
      <c r="C66" s="98"/>
      <c r="D66" s="101" t="s">
        <v>61</v>
      </c>
      <c r="E66" s="110" t="s">
        <v>131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3"/>
      <c r="Q66" s="100">
        <v>4</v>
      </c>
      <c r="R66" s="100" t="b">
        <v>0</v>
      </c>
      <c r="T66" s="100">
        <v>40</v>
      </c>
      <c r="U66" s="100">
        <v>10</v>
      </c>
    </row>
    <row r="67" spans="2:21" x14ac:dyDescent="0.25">
      <c r="B67" s="121" t="str">
        <f t="shared" si="1"/>
        <v/>
      </c>
      <c r="C67" s="98"/>
      <c r="D67" s="101" t="s">
        <v>63</v>
      </c>
      <c r="E67" s="110" t="s">
        <v>132</v>
      </c>
      <c r="F67" s="110"/>
      <c r="G67" s="110"/>
      <c r="H67" s="110"/>
      <c r="I67" s="110"/>
      <c r="J67" s="110"/>
      <c r="K67" s="110"/>
      <c r="L67" s="110"/>
      <c r="M67" s="110"/>
      <c r="N67" s="111"/>
      <c r="O67" s="98"/>
      <c r="P67" s="98"/>
      <c r="Q67" s="100">
        <v>5</v>
      </c>
      <c r="R67" s="100" t="b">
        <v>0</v>
      </c>
      <c r="T67" s="100">
        <v>50</v>
      </c>
      <c r="U67" s="100">
        <v>10</v>
      </c>
    </row>
    <row r="68" spans="2:21" x14ac:dyDescent="0.25">
      <c r="B68" s="121" t="str">
        <f t="shared" si="1"/>
        <v/>
      </c>
      <c r="C68" s="98"/>
      <c r="D68" s="101" t="s">
        <v>65</v>
      </c>
      <c r="E68" s="110" t="s">
        <v>133</v>
      </c>
      <c r="F68" s="110"/>
      <c r="G68" s="110"/>
      <c r="H68" s="110"/>
      <c r="I68" s="110"/>
      <c r="J68" s="110"/>
      <c r="K68" s="110"/>
      <c r="L68" s="110"/>
      <c r="M68" s="110"/>
      <c r="N68" s="111"/>
      <c r="O68" s="98"/>
      <c r="P68" s="98"/>
      <c r="Q68" s="100">
        <v>3</v>
      </c>
      <c r="R68" s="100" t="b">
        <v>0</v>
      </c>
      <c r="T68" s="100">
        <v>60</v>
      </c>
      <c r="U68" s="100">
        <v>10</v>
      </c>
    </row>
    <row r="69" spans="2:21" x14ac:dyDescent="0.25">
      <c r="B69" s="121" t="str">
        <f t="shared" si="1"/>
        <v/>
      </c>
      <c r="C69" s="98"/>
      <c r="D69" s="101" t="s">
        <v>67</v>
      </c>
      <c r="E69" s="110" t="s">
        <v>134</v>
      </c>
      <c r="F69" s="110"/>
      <c r="G69" s="110"/>
      <c r="H69" s="110"/>
      <c r="I69" s="110"/>
      <c r="J69" s="110"/>
      <c r="K69" s="110"/>
      <c r="L69" s="110"/>
      <c r="M69" s="110"/>
      <c r="N69" s="111"/>
      <c r="O69" s="98"/>
      <c r="P69" s="98"/>
      <c r="Q69" s="100">
        <v>10</v>
      </c>
      <c r="R69" s="100" t="b">
        <v>0</v>
      </c>
    </row>
    <row r="70" spans="2:21" x14ac:dyDescent="0.25">
      <c r="B70" s="121" t="str">
        <f t="shared" si="1"/>
        <v/>
      </c>
      <c r="C70" s="98"/>
      <c r="D70" s="101" t="s">
        <v>69</v>
      </c>
      <c r="E70" s="110" t="s">
        <v>135</v>
      </c>
      <c r="F70" s="110"/>
      <c r="G70" s="110"/>
      <c r="H70" s="110"/>
      <c r="I70" s="110"/>
      <c r="J70" s="110"/>
      <c r="K70" s="110"/>
      <c r="L70" s="110"/>
      <c r="M70" s="110"/>
      <c r="N70" s="111"/>
      <c r="O70" s="98"/>
      <c r="P70" s="98"/>
      <c r="Q70" s="100">
        <v>10</v>
      </c>
      <c r="R70" s="100" t="b">
        <v>0</v>
      </c>
    </row>
    <row r="71" spans="2:21" ht="15" customHeight="1" x14ac:dyDescent="0.25">
      <c r="B71" s="121" t="str">
        <f t="shared" si="1"/>
        <v/>
      </c>
      <c r="C71" s="98"/>
      <c r="D71" s="101" t="s">
        <v>71</v>
      </c>
      <c r="E71" s="110" t="s">
        <v>136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3"/>
      <c r="Q71" s="100">
        <v>3</v>
      </c>
      <c r="R71" s="100" t="b">
        <v>0</v>
      </c>
    </row>
    <row r="72" spans="2:21" x14ac:dyDescent="0.25">
      <c r="B72" s="121" t="str">
        <f t="shared" si="1"/>
        <v/>
      </c>
      <c r="C72" s="98"/>
      <c r="D72" s="101" t="s">
        <v>137</v>
      </c>
      <c r="E72" s="110" t="s">
        <v>138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3"/>
      <c r="Q72" s="100">
        <v>5</v>
      </c>
      <c r="R72" s="100" t="b">
        <v>0</v>
      </c>
    </row>
    <row r="73" spans="2:21" x14ac:dyDescent="0.25">
      <c r="B73" s="133">
        <f>SUM(B64:B72)</f>
        <v>0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98"/>
      <c r="P73" s="98"/>
      <c r="Q73" s="100"/>
      <c r="R73" s="100"/>
    </row>
    <row r="74" spans="2:21" x14ac:dyDescent="0.25">
      <c r="B74" s="95" t="s">
        <v>73</v>
      </c>
      <c r="C74" s="96"/>
      <c r="E74" s="103"/>
      <c r="F74" s="103"/>
      <c r="G74" s="103"/>
      <c r="H74" s="103"/>
      <c r="I74" s="103"/>
      <c r="J74" s="103"/>
      <c r="K74" s="103"/>
      <c r="L74" s="116"/>
      <c r="M74" s="116"/>
      <c r="N74" s="116"/>
      <c r="Q74" s="100"/>
      <c r="R74" s="100"/>
    </row>
    <row r="75" spans="2:21" x14ac:dyDescent="0.25">
      <c r="B75" s="121" t="str">
        <f>IF(R75=TRUE,Q75,"")</f>
        <v/>
      </c>
      <c r="C75" s="98"/>
      <c r="D75" s="101" t="s">
        <v>74</v>
      </c>
      <c r="E75" s="117" t="s">
        <v>139</v>
      </c>
      <c r="F75" s="117"/>
      <c r="G75" s="117"/>
      <c r="H75" s="117"/>
      <c r="I75" s="117"/>
      <c r="J75" s="117"/>
      <c r="K75" s="117"/>
      <c r="Q75" s="100">
        <v>1</v>
      </c>
      <c r="R75" s="100" t="b">
        <v>0</v>
      </c>
    </row>
    <row r="76" spans="2:21" x14ac:dyDescent="0.25">
      <c r="B76" s="121" t="str">
        <f t="shared" ref="B76:B82" si="2">IF(R76=TRUE,Q76,"")</f>
        <v/>
      </c>
      <c r="C76" s="98"/>
      <c r="D76" s="101" t="s">
        <v>76</v>
      </c>
      <c r="E76" s="117" t="s">
        <v>140</v>
      </c>
      <c r="F76" s="117"/>
      <c r="G76" s="117"/>
      <c r="H76" s="117"/>
      <c r="I76" s="117"/>
      <c r="J76" s="117"/>
      <c r="K76" s="117"/>
      <c r="Q76" s="100">
        <v>2</v>
      </c>
      <c r="R76" s="100" t="b">
        <v>0</v>
      </c>
    </row>
    <row r="77" spans="2:21" x14ac:dyDescent="0.25">
      <c r="B77" s="121" t="str">
        <f t="shared" si="2"/>
        <v/>
      </c>
      <c r="C77" s="98"/>
      <c r="D77" s="101" t="s">
        <v>78</v>
      </c>
      <c r="E77" s="117" t="s">
        <v>141</v>
      </c>
      <c r="F77" s="117"/>
      <c r="G77" s="117"/>
      <c r="H77" s="117"/>
      <c r="I77" s="117"/>
      <c r="J77" s="117"/>
      <c r="K77" s="117"/>
      <c r="Q77" s="100">
        <v>3</v>
      </c>
      <c r="R77" s="100" t="b">
        <v>0</v>
      </c>
    </row>
    <row r="78" spans="2:21" x14ac:dyDescent="0.25">
      <c r="B78" s="121" t="str">
        <f t="shared" si="2"/>
        <v/>
      </c>
      <c r="C78" s="98"/>
      <c r="D78" s="101" t="s">
        <v>80</v>
      </c>
      <c r="E78" s="117" t="s">
        <v>142</v>
      </c>
      <c r="F78" s="117"/>
      <c r="G78" s="117"/>
      <c r="H78" s="117"/>
      <c r="I78" s="117"/>
      <c r="J78" s="117"/>
      <c r="K78" s="117"/>
      <c r="Q78" s="100">
        <v>3</v>
      </c>
      <c r="R78" s="100" t="b">
        <v>0</v>
      </c>
    </row>
    <row r="79" spans="2:21" x14ac:dyDescent="0.25">
      <c r="B79" s="121" t="str">
        <f t="shared" si="2"/>
        <v/>
      </c>
      <c r="C79" s="98"/>
      <c r="D79" s="101" t="s">
        <v>82</v>
      </c>
      <c r="E79" s="117" t="s">
        <v>143</v>
      </c>
      <c r="F79" s="117"/>
      <c r="G79" s="117"/>
      <c r="H79" s="117"/>
      <c r="I79" s="117"/>
      <c r="J79" s="117"/>
      <c r="K79" s="117"/>
      <c r="Q79" s="100">
        <v>10</v>
      </c>
      <c r="R79" s="100" t="b">
        <v>0</v>
      </c>
    </row>
    <row r="80" spans="2:21" x14ac:dyDescent="0.25">
      <c r="B80" s="121" t="str">
        <f t="shared" si="2"/>
        <v/>
      </c>
      <c r="C80" s="98"/>
      <c r="D80" s="101" t="s">
        <v>144</v>
      </c>
      <c r="E80" s="117" t="s">
        <v>145</v>
      </c>
      <c r="F80" s="117"/>
      <c r="G80" s="117"/>
      <c r="H80" s="117"/>
      <c r="I80" s="117"/>
      <c r="J80" s="117"/>
      <c r="K80" s="117"/>
      <c r="L80" s="117"/>
      <c r="M80" s="117"/>
      <c r="N80" s="103"/>
      <c r="Q80" s="100">
        <v>5</v>
      </c>
      <c r="R80" s="100" t="b">
        <v>0</v>
      </c>
    </row>
    <row r="81" spans="2:18" x14ac:dyDescent="0.25">
      <c r="B81" s="121" t="str">
        <f t="shared" si="2"/>
        <v/>
      </c>
      <c r="C81" s="98"/>
      <c r="D81" s="101" t="s">
        <v>146</v>
      </c>
      <c r="E81" s="117" t="s">
        <v>147</v>
      </c>
      <c r="F81" s="117"/>
      <c r="G81" s="117"/>
      <c r="H81" s="117"/>
      <c r="I81" s="117"/>
      <c r="J81" s="117"/>
      <c r="K81" s="117"/>
      <c r="L81" s="117"/>
      <c r="M81" s="117"/>
      <c r="N81" s="103"/>
      <c r="Q81" s="100">
        <v>1</v>
      </c>
      <c r="R81" s="100" t="b">
        <v>0</v>
      </c>
    </row>
    <row r="82" spans="2:18" x14ac:dyDescent="0.25">
      <c r="B82" s="121" t="str">
        <f t="shared" si="2"/>
        <v/>
      </c>
      <c r="C82" s="98"/>
      <c r="D82" s="101" t="s">
        <v>148</v>
      </c>
      <c r="E82" s="117" t="s">
        <v>149</v>
      </c>
      <c r="F82" s="117"/>
      <c r="G82" s="117"/>
      <c r="H82" s="117"/>
      <c r="I82" s="117"/>
      <c r="J82" s="117"/>
      <c r="K82" s="117"/>
      <c r="L82" s="117"/>
      <c r="M82" s="117"/>
      <c r="N82" s="103"/>
      <c r="Q82" s="100">
        <v>1</v>
      </c>
      <c r="R82" s="100" t="b">
        <v>0</v>
      </c>
    </row>
    <row r="83" spans="2:18" x14ac:dyDescent="0.25">
      <c r="B83" s="133">
        <f>SUM(B75:B82)</f>
        <v>0</v>
      </c>
      <c r="D83" s="101"/>
      <c r="E83" s="103"/>
      <c r="F83" s="103"/>
      <c r="G83" s="103"/>
      <c r="H83" s="103"/>
      <c r="I83" s="103"/>
      <c r="J83" s="103"/>
      <c r="K83" s="103"/>
      <c r="Q83" s="100"/>
      <c r="R83" s="100"/>
    </row>
    <row r="84" spans="2:18" x14ac:dyDescent="0.25">
      <c r="B84" s="95" t="s">
        <v>84</v>
      </c>
      <c r="C84" s="96"/>
      <c r="D84" s="101"/>
      <c r="E84" s="103"/>
      <c r="F84" s="103"/>
      <c r="G84" s="103"/>
      <c r="H84" s="103"/>
      <c r="I84" s="103"/>
      <c r="J84" s="103"/>
      <c r="K84" s="103"/>
      <c r="Q84" s="100"/>
      <c r="R84" s="100"/>
    </row>
    <row r="85" spans="2:18" x14ac:dyDescent="0.25">
      <c r="B85" s="121" t="str">
        <f>IF(R85=TRUE,Q85,"")</f>
        <v/>
      </c>
      <c r="C85" s="98"/>
      <c r="D85" s="101" t="s">
        <v>85</v>
      </c>
      <c r="E85" s="117" t="s">
        <v>150</v>
      </c>
      <c r="F85" s="117"/>
      <c r="G85" s="117"/>
      <c r="H85" s="117"/>
      <c r="I85" s="117"/>
      <c r="J85" s="117"/>
      <c r="K85" s="117"/>
      <c r="Q85" s="100">
        <v>3</v>
      </c>
      <c r="R85" s="100" t="b">
        <v>0</v>
      </c>
    </row>
    <row r="86" spans="2:18" x14ac:dyDescent="0.25">
      <c r="B86" s="121" t="str">
        <f t="shared" ref="B86:B87" si="3">IF(R86=TRUE,Q86,"")</f>
        <v/>
      </c>
      <c r="C86" s="98"/>
      <c r="D86" s="101" t="s">
        <v>151</v>
      </c>
      <c r="E86" s="117" t="s">
        <v>152</v>
      </c>
      <c r="F86" s="117"/>
      <c r="G86" s="117"/>
      <c r="H86" s="117"/>
      <c r="I86" s="117"/>
      <c r="J86" s="117"/>
      <c r="K86" s="117"/>
      <c r="Q86" s="100">
        <v>3</v>
      </c>
      <c r="R86" s="100" t="b">
        <v>0</v>
      </c>
    </row>
    <row r="87" spans="2:18" x14ac:dyDescent="0.25">
      <c r="B87" s="121" t="str">
        <f t="shared" si="3"/>
        <v/>
      </c>
      <c r="C87" s="98"/>
      <c r="D87" s="101" t="s">
        <v>153</v>
      </c>
      <c r="E87" s="117" t="s">
        <v>154</v>
      </c>
      <c r="F87" s="117"/>
      <c r="G87" s="117"/>
      <c r="H87" s="117"/>
      <c r="I87" s="117"/>
      <c r="J87" s="117"/>
      <c r="K87" s="117"/>
      <c r="Q87" s="100">
        <v>3</v>
      </c>
      <c r="R87" s="100" t="b">
        <v>0</v>
      </c>
    </row>
    <row r="88" spans="2:18" x14ac:dyDescent="0.25">
      <c r="B88" s="133">
        <f>SUM(B85:B87)</f>
        <v>0</v>
      </c>
      <c r="D88" s="101"/>
      <c r="E88" s="103"/>
      <c r="F88" s="103"/>
      <c r="G88" s="103"/>
      <c r="H88" s="103"/>
      <c r="I88" s="103"/>
      <c r="J88" s="103"/>
      <c r="K88" s="103"/>
      <c r="Q88" s="100"/>
      <c r="R88" s="100"/>
    </row>
    <row r="89" spans="2:18" x14ac:dyDescent="0.25">
      <c r="B89" s="95" t="s">
        <v>87</v>
      </c>
      <c r="C89" s="96"/>
      <c r="D89" s="101"/>
      <c r="E89" s="103"/>
      <c r="F89" s="103"/>
      <c r="G89" s="103"/>
      <c r="H89" s="103"/>
      <c r="I89" s="103"/>
      <c r="J89" s="103"/>
      <c r="K89" s="103"/>
      <c r="Q89" s="100"/>
      <c r="R89" s="100"/>
    </row>
    <row r="90" spans="2:18" x14ac:dyDescent="0.25">
      <c r="B90" s="121" t="str">
        <f>IF(R90=TRUE,Q90,"")</f>
        <v/>
      </c>
      <c r="C90" s="98"/>
      <c r="D90" s="101" t="s">
        <v>88</v>
      </c>
      <c r="E90" s="118" t="s">
        <v>155</v>
      </c>
      <c r="F90" s="118"/>
      <c r="G90" s="118"/>
      <c r="H90" s="118"/>
      <c r="I90" s="118"/>
      <c r="J90" s="118"/>
      <c r="K90" s="118"/>
      <c r="L90" s="118"/>
      <c r="M90" s="118"/>
      <c r="N90" s="103"/>
      <c r="Q90" s="100">
        <v>3</v>
      </c>
      <c r="R90" s="100" t="b">
        <v>0</v>
      </c>
    </row>
    <row r="91" spans="2:18" x14ac:dyDescent="0.25">
      <c r="B91" s="133">
        <f>SUM(B90:B90)</f>
        <v>0</v>
      </c>
      <c r="E91" s="103"/>
      <c r="F91" s="119"/>
      <c r="G91" s="103"/>
      <c r="H91" s="103"/>
      <c r="I91" s="103"/>
      <c r="J91" s="103"/>
      <c r="K91" s="103"/>
      <c r="L91" s="103"/>
      <c r="M91" s="103"/>
      <c r="N91" s="103"/>
      <c r="Q91" s="100"/>
      <c r="R91" s="100"/>
    </row>
  </sheetData>
  <mergeCells count="53">
    <mergeCell ref="E90:M90"/>
    <mergeCell ref="E68:M68"/>
    <mergeCell ref="E69:M69"/>
    <mergeCell ref="E70:M70"/>
    <mergeCell ref="E71:O71"/>
    <mergeCell ref="E72:O72"/>
    <mergeCell ref="L74:N74"/>
    <mergeCell ref="E58:M58"/>
    <mergeCell ref="L60:O60"/>
    <mergeCell ref="E64:M64"/>
    <mergeCell ref="E65:M65"/>
    <mergeCell ref="E66:O66"/>
    <mergeCell ref="E67:M67"/>
    <mergeCell ref="I53:K53"/>
    <mergeCell ref="M53:N53"/>
    <mergeCell ref="M54:N54"/>
    <mergeCell ref="E55:M55"/>
    <mergeCell ref="E56:M56"/>
    <mergeCell ref="E57:M57"/>
    <mergeCell ref="I50:K50"/>
    <mergeCell ref="M50:N50"/>
    <mergeCell ref="I51:K51"/>
    <mergeCell ref="M51:N51"/>
    <mergeCell ref="I52:K52"/>
    <mergeCell ref="M52:N52"/>
    <mergeCell ref="Q44:U44"/>
    <mergeCell ref="B46:C46"/>
    <mergeCell ref="I48:K48"/>
    <mergeCell ref="M48:O48"/>
    <mergeCell ref="I49:K49"/>
    <mergeCell ref="M49:N49"/>
    <mergeCell ref="B38:B39"/>
    <mergeCell ref="C38:E39"/>
    <mergeCell ref="H38:H39"/>
    <mergeCell ref="I38:M39"/>
    <mergeCell ref="B42:B43"/>
    <mergeCell ref="C42:M43"/>
    <mergeCell ref="D8:I9"/>
    <mergeCell ref="B10:C11"/>
    <mergeCell ref="D10:I11"/>
    <mergeCell ref="B12:C13"/>
    <mergeCell ref="D12:I13"/>
    <mergeCell ref="B16:O16"/>
    <mergeCell ref="Q1:U1"/>
    <mergeCell ref="B2:C3"/>
    <mergeCell ref="D2:I3"/>
    <mergeCell ref="K2:O3"/>
    <mergeCell ref="B4:C5"/>
    <mergeCell ref="D4:I5"/>
    <mergeCell ref="K4:O9"/>
    <mergeCell ref="B6:C7"/>
    <mergeCell ref="D6:I7"/>
    <mergeCell ref="B8:C9"/>
  </mergeCells>
  <dataValidations count="1">
    <dataValidation type="list" allowBlank="1" showInputMessage="1" showErrorMessage="1" sqref="B48">
      <formula1>$T$47:$T$52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62</xdr:row>
                    <xdr:rowOff>180975</xdr:rowOff>
                  </from>
                  <to>
                    <xdr:col>2</xdr:col>
                    <xdr:colOff>381000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64</xdr:row>
                    <xdr:rowOff>0</xdr:rowOff>
                  </from>
                  <to>
                    <xdr:col>2</xdr:col>
                    <xdr:colOff>381000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180975</xdr:colOff>
                    <xdr:row>65</xdr:row>
                    <xdr:rowOff>0</xdr:rowOff>
                  </from>
                  <to>
                    <xdr:col>2</xdr:col>
                    <xdr:colOff>381000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66</xdr:row>
                    <xdr:rowOff>0</xdr:rowOff>
                  </from>
                  <to>
                    <xdr:col>2</xdr:col>
                    <xdr:colOff>381000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</xdr:col>
                    <xdr:colOff>180975</xdr:colOff>
                    <xdr:row>67</xdr:row>
                    <xdr:rowOff>0</xdr:rowOff>
                  </from>
                  <to>
                    <xdr:col>2</xdr:col>
                    <xdr:colOff>381000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</xdr:col>
                    <xdr:colOff>180975</xdr:colOff>
                    <xdr:row>68</xdr:row>
                    <xdr:rowOff>0</xdr:rowOff>
                  </from>
                  <to>
                    <xdr:col>2</xdr:col>
                    <xdr:colOff>381000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</xdr:col>
                    <xdr:colOff>180975</xdr:colOff>
                    <xdr:row>69</xdr:row>
                    <xdr:rowOff>0</xdr:rowOff>
                  </from>
                  <to>
                    <xdr:col>2</xdr:col>
                    <xdr:colOff>381000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</xdr:col>
                    <xdr:colOff>180975</xdr:colOff>
                    <xdr:row>70</xdr:row>
                    <xdr:rowOff>0</xdr:rowOff>
                  </from>
                  <to>
                    <xdr:col>2</xdr:col>
                    <xdr:colOff>381000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2</xdr:col>
                    <xdr:colOff>180975</xdr:colOff>
                    <xdr:row>71</xdr:row>
                    <xdr:rowOff>0</xdr:rowOff>
                  </from>
                  <to>
                    <xdr:col>2</xdr:col>
                    <xdr:colOff>381000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2</xdr:col>
                    <xdr:colOff>180975</xdr:colOff>
                    <xdr:row>54</xdr:row>
                    <xdr:rowOff>0</xdr:rowOff>
                  </from>
                  <to>
                    <xdr:col>2</xdr:col>
                    <xdr:colOff>381000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</xdr:col>
                    <xdr:colOff>180975</xdr:colOff>
                    <xdr:row>55</xdr:row>
                    <xdr:rowOff>0</xdr:rowOff>
                  </from>
                  <to>
                    <xdr:col>2</xdr:col>
                    <xdr:colOff>381000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2</xdr:col>
                    <xdr:colOff>180975</xdr:colOff>
                    <xdr:row>56</xdr:row>
                    <xdr:rowOff>0</xdr:rowOff>
                  </from>
                  <to>
                    <xdr:col>2</xdr:col>
                    <xdr:colOff>381000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2</xdr:col>
                    <xdr:colOff>180975</xdr:colOff>
                    <xdr:row>57</xdr:row>
                    <xdr:rowOff>0</xdr:rowOff>
                  </from>
                  <to>
                    <xdr:col>2</xdr:col>
                    <xdr:colOff>381000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74</xdr:row>
                    <xdr:rowOff>0</xdr:rowOff>
                  </from>
                  <to>
                    <xdr:col>2</xdr:col>
                    <xdr:colOff>381000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75</xdr:row>
                    <xdr:rowOff>0</xdr:rowOff>
                  </from>
                  <to>
                    <xdr:col>2</xdr:col>
                    <xdr:colOff>381000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2</xdr:col>
                    <xdr:colOff>180975</xdr:colOff>
                    <xdr:row>76</xdr:row>
                    <xdr:rowOff>0</xdr:rowOff>
                  </from>
                  <to>
                    <xdr:col>2</xdr:col>
                    <xdr:colOff>381000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2</xdr:col>
                    <xdr:colOff>180975</xdr:colOff>
                    <xdr:row>77</xdr:row>
                    <xdr:rowOff>0</xdr:rowOff>
                  </from>
                  <to>
                    <xdr:col>2</xdr:col>
                    <xdr:colOff>381000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2</xdr:col>
                    <xdr:colOff>180975</xdr:colOff>
                    <xdr:row>78</xdr:row>
                    <xdr:rowOff>0</xdr:rowOff>
                  </from>
                  <to>
                    <xdr:col>2</xdr:col>
                    <xdr:colOff>381000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2</xdr:col>
                    <xdr:colOff>180975</xdr:colOff>
                    <xdr:row>79</xdr:row>
                    <xdr:rowOff>0</xdr:rowOff>
                  </from>
                  <to>
                    <xdr:col>2</xdr:col>
                    <xdr:colOff>381000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2</xdr:col>
                    <xdr:colOff>180975</xdr:colOff>
                    <xdr:row>80</xdr:row>
                    <xdr:rowOff>0</xdr:rowOff>
                  </from>
                  <to>
                    <xdr:col>2</xdr:col>
                    <xdr:colOff>381000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2</xdr:col>
                    <xdr:colOff>180975</xdr:colOff>
                    <xdr:row>81</xdr:row>
                    <xdr:rowOff>0</xdr:rowOff>
                  </from>
                  <to>
                    <xdr:col>2</xdr:col>
                    <xdr:colOff>381000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2</xdr:col>
                    <xdr:colOff>180975</xdr:colOff>
                    <xdr:row>84</xdr:row>
                    <xdr:rowOff>0</xdr:rowOff>
                  </from>
                  <to>
                    <xdr:col>2</xdr:col>
                    <xdr:colOff>381000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2</xdr:col>
                    <xdr:colOff>180975</xdr:colOff>
                    <xdr:row>85</xdr:row>
                    <xdr:rowOff>0</xdr:rowOff>
                  </from>
                  <to>
                    <xdr:col>2</xdr:col>
                    <xdr:colOff>381000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2</xdr:col>
                    <xdr:colOff>180975</xdr:colOff>
                    <xdr:row>86</xdr:row>
                    <xdr:rowOff>0</xdr:rowOff>
                  </from>
                  <to>
                    <xdr:col>2</xdr:col>
                    <xdr:colOff>381000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2</xdr:col>
                    <xdr:colOff>180975</xdr:colOff>
                    <xdr:row>89</xdr:row>
                    <xdr:rowOff>0</xdr:rowOff>
                  </from>
                  <to>
                    <xdr:col>2</xdr:col>
                    <xdr:colOff>381000</xdr:colOff>
                    <xdr:row>90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Miata Tech &amp; Classing</vt:lpstr>
      <vt:lpstr>Non-Miata Tech &amp; Classing</vt:lpstr>
    </vt:vector>
  </TitlesOfParts>
  <Company>Honda R&amp;D Americas,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2016-10-19T17:11:02Z</dcterms:created>
  <dcterms:modified xsi:type="dcterms:W3CDTF">2016-10-19T17:12:19Z</dcterms:modified>
</cp:coreProperties>
</file>